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8F048647AA8D3D/"/>
    </mc:Choice>
  </mc:AlternateContent>
  <xr:revisionPtr revIDLastSave="0" documentId="8_{CC71263B-7C76-41C8-B998-E1E48666FE78}" xr6:coauthVersionLast="47" xr6:coauthVersionMax="47" xr10:uidLastSave="{00000000-0000-0000-0000-000000000000}"/>
  <bookViews>
    <workbookView xWindow="-120" yWindow="-120" windowWidth="51840" windowHeight="21120" xr2:uid="{DA3D65B0-91AE-4653-BD4D-DF742FA899D8}"/>
  </bookViews>
  <sheets>
    <sheet name="1.16.25 Cost per bldg" sheetId="3" r:id="rId1"/>
    <sheet name="Phase 3 actual cost" sheetId="6" r:id="rId2"/>
    <sheet name="Materials" sheetId="5" r:id="rId3"/>
    <sheet name="Labor" sheetId="4" r:id="rId4"/>
  </sheets>
  <definedNames>
    <definedName name="_xlnm.Print_Area" localSheetId="0">'1.16.25 Cost per bldg'!$A$1:$F$81</definedName>
    <definedName name="_xlnm.Print_Area" localSheetId="3">Labor!$A$1:$F$57</definedName>
    <definedName name="_xlnm.Print_Area" localSheetId="2">Materials!$A$1:$G$67</definedName>
    <definedName name="_xlnm.Print_Area" localSheetId="1">'Phase 3 actual cost'!$A$1:$N$100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6" l="1"/>
  <c r="F80" i="6" s="1"/>
  <c r="E77" i="6"/>
  <c r="D77" i="6"/>
  <c r="D78" i="6" s="1"/>
  <c r="D79" i="6" s="1"/>
  <c r="C77" i="6"/>
  <c r="B77" i="6"/>
  <c r="C78" i="6" l="1"/>
  <c r="C79" i="6" s="1"/>
  <c r="F79" i="6" s="1"/>
  <c r="F83" i="6" s="1"/>
  <c r="C66" i="5"/>
  <c r="B66" i="5"/>
  <c r="C56" i="4"/>
  <c r="B56" i="4"/>
  <c r="E78" i="3"/>
  <c r="D78" i="3"/>
  <c r="C78" i="3"/>
  <c r="B78" i="3"/>
  <c r="F86" i="6" l="1"/>
  <c r="F87" i="6" s="1"/>
  <c r="C79" i="3"/>
  <c r="D79" i="3"/>
</calcChain>
</file>

<file path=xl/sharedStrings.xml><?xml version="1.0" encoding="utf-8"?>
<sst xmlns="http://schemas.openxmlformats.org/spreadsheetml/2006/main" count="707" uniqueCount="264">
  <si>
    <t>Rogers Phase 3 - 1.16.25</t>
  </si>
  <si>
    <t>Octoplex P</t>
  </si>
  <si>
    <t>Quadplex O</t>
  </si>
  <si>
    <t>Pricing/Quantity notes</t>
  </si>
  <si>
    <t>11.21.25</t>
  </si>
  <si>
    <t xml:space="preserve">Trade Break Down </t>
  </si>
  <si>
    <t>Material</t>
  </si>
  <si>
    <t>Labor</t>
  </si>
  <si>
    <t>Slab Concrete and Labor</t>
  </si>
  <si>
    <t>Part of Rey's contract</t>
  </si>
  <si>
    <t>Need estimates for quantities per slab</t>
  </si>
  <si>
    <t>Foundation Packet</t>
  </si>
  <si>
    <t xml:space="preserve">Our average cost per slab on P3 was $1161.96 BUT all rebar itself was already on hand.  </t>
  </si>
  <si>
    <t>Need updated take off from Tool Source or other</t>
  </si>
  <si>
    <t>Driveway/Sidewalks/Flatwork</t>
  </si>
  <si>
    <t>Need estimated quatities</t>
  </si>
  <si>
    <t>Pump Truck</t>
  </si>
  <si>
    <t>FIrst pour - six slabs - 9.5 hours</t>
  </si>
  <si>
    <t>Permits</t>
  </si>
  <si>
    <t>Already paid by Resortments</t>
  </si>
  <si>
    <t>Compaction Test</t>
  </si>
  <si>
    <t>Termite Treatments</t>
  </si>
  <si>
    <t>West Termite</t>
  </si>
  <si>
    <t>Column Posts</t>
  </si>
  <si>
    <t>We have 50 of these left from P2 to take</t>
  </si>
  <si>
    <t>Verify Specifications and are we using?</t>
  </si>
  <si>
    <t>Framing</t>
  </si>
  <si>
    <t>Make sure firewall in here on labor</t>
  </si>
  <si>
    <t xml:space="preserve">Roofing </t>
  </si>
  <si>
    <t>Lansing material and Walter labor pricing @65/sqaure</t>
  </si>
  <si>
    <t>Verify # of squares and color</t>
  </si>
  <si>
    <t>Simpson Ties</t>
  </si>
  <si>
    <t>Ridout - will deliver 1/19</t>
  </si>
  <si>
    <t>Exterior Stairwell system</t>
  </si>
  <si>
    <t>China??</t>
  </si>
  <si>
    <t>Exterior Stairwell Metal</t>
  </si>
  <si>
    <t>STILL NEED METAL PICKETS</t>
  </si>
  <si>
    <t>Ext. siding Smart Siding</t>
  </si>
  <si>
    <t>Roughly 420/bldg for delivery</t>
  </si>
  <si>
    <t>Verify color scheme</t>
  </si>
  <si>
    <t>Thermowood</t>
  </si>
  <si>
    <t>Actual thermowood came in way higher.  Trying 1 P quad with Macadamia b&amp;b, and T &amp; G soffit material.  Cost for this P is $718.32 for the T/G soffit and 3687.18 for added siding.  Total is 4405.50. If we like it, will make formal change.</t>
  </si>
  <si>
    <t>Stucco</t>
  </si>
  <si>
    <t>Reduced - not much stucco</t>
  </si>
  <si>
    <t>Beams</t>
  </si>
  <si>
    <t xml:space="preserve">We have a little material left to take on both projects than we should not order more.  </t>
  </si>
  <si>
    <t>Gutters</t>
  </si>
  <si>
    <t>Verify 5" and style</t>
  </si>
  <si>
    <t>Corrugated Pipe for Gutters</t>
  </si>
  <si>
    <t>Bury into ground - part of landscape contract</t>
  </si>
  <si>
    <t xml:space="preserve">Landscaping </t>
  </si>
  <si>
    <t>Luis for labor then just need materials</t>
  </si>
  <si>
    <t>Plumbing</t>
  </si>
  <si>
    <t>Ivin - Legacy labor - need materials - estimated numbers</t>
  </si>
  <si>
    <t>Chris/Legacy</t>
  </si>
  <si>
    <t>Slab $6125.14/$4,097.51</t>
  </si>
  <si>
    <t>Top</t>
  </si>
  <si>
    <t xml:space="preserve">Trim </t>
  </si>
  <si>
    <t>Upinor</t>
  </si>
  <si>
    <t>Commercial Fire System</t>
  </si>
  <si>
    <t>Anyone know who bid this for the P's?  Can we stick with Upinor for Q since not stacked?</t>
  </si>
  <si>
    <t>Linear Exterior Lights</t>
  </si>
  <si>
    <t>Q - 4, P - 4, O - 4 $63.89 each</t>
  </si>
  <si>
    <t>Verify not Needed</t>
  </si>
  <si>
    <t>Vanity Lights</t>
  </si>
  <si>
    <t>Q - 10 3lite, P-8 3 lite, O-8 3lite</t>
  </si>
  <si>
    <t>3lite $52.51, 5lite $75.54</t>
  </si>
  <si>
    <t>Dusk to Dawn Lights</t>
  </si>
  <si>
    <t>Lowes</t>
  </si>
  <si>
    <t>Ceiling Fans</t>
  </si>
  <si>
    <t>P - 16  O - 12 Lowes</t>
  </si>
  <si>
    <t>Need to be able to adjust speed</t>
  </si>
  <si>
    <t>Down Rods for fans</t>
  </si>
  <si>
    <t>only need 1 ft downrods</t>
  </si>
  <si>
    <t>Coach Lights (gooseneck)</t>
  </si>
  <si>
    <t>Q - 6, 0 - 4, P - 10</t>
  </si>
  <si>
    <r>
      <t>36.92 each -</t>
    </r>
    <r>
      <rPr>
        <sz val="16"/>
        <color rgb="FFFF0000"/>
        <rFont val="Arial"/>
        <family val="2"/>
      </rPr>
      <t xml:space="preserve"> upstairs balcony lights?? Are what?</t>
    </r>
  </si>
  <si>
    <t>Mechanical</t>
  </si>
  <si>
    <t>Barger had done this previously.  Might could get him back with a Bump in pay. (chris)</t>
  </si>
  <si>
    <t>Electrical</t>
  </si>
  <si>
    <t>Material Add for Data Pex .74/ft</t>
  </si>
  <si>
    <t>Grejada or other options.</t>
  </si>
  <si>
    <t xml:space="preserve">PTAC </t>
  </si>
  <si>
    <t>Amana or Hotpoint  Wall tstat or no? Price shown is Hotpoint, no tstat.  Cheapest option</t>
  </si>
  <si>
    <t xml:space="preserve">Are we sticking with lowest price point or working for a nicer appeal?  </t>
  </si>
  <si>
    <t>Insulation</t>
  </si>
  <si>
    <t xml:space="preserve">Johnny </t>
  </si>
  <si>
    <t>Firerock</t>
  </si>
  <si>
    <t>Needs to be within the framing labor</t>
  </si>
  <si>
    <t>Need projected material quantities</t>
  </si>
  <si>
    <t xml:space="preserve">Drywall </t>
  </si>
  <si>
    <t>Mud/Tape/Texture/CB</t>
  </si>
  <si>
    <t>Need a material takeoff</t>
  </si>
  <si>
    <t>Need estimate based off above info</t>
  </si>
  <si>
    <t>Interior Paint</t>
  </si>
  <si>
    <t>Need to decide colors (have a little time) and estimate the gallons needed</t>
  </si>
  <si>
    <t>Exterior Paint</t>
  </si>
  <si>
    <t>Doors - what color?  Also allow a little for siding touch ups as needed</t>
  </si>
  <si>
    <t>MDF.  6 in?  Keep trim same colors as walls?  Need to know as will play into paint costs.</t>
  </si>
  <si>
    <t>Exterior Doors</t>
  </si>
  <si>
    <t>Interior Doors</t>
  </si>
  <si>
    <t>Need to review Quad P interior doors</t>
  </si>
  <si>
    <t>Stairwell Railings/mop board</t>
  </si>
  <si>
    <t>Estimated based on O plan (six stariwells)</t>
  </si>
  <si>
    <t xml:space="preserve">Windows </t>
  </si>
  <si>
    <t>Currently using Lansing - do we want to try China?  Not sure we have time to get them here.</t>
  </si>
  <si>
    <t>Window tape, trim coil, flashing</t>
  </si>
  <si>
    <t xml:space="preserve">Trim Coil is 481.81 per bldg, zip tape is </t>
  </si>
  <si>
    <t>Make sure to allow for this</t>
  </si>
  <si>
    <t>Door Knobs and locks</t>
  </si>
  <si>
    <t>Need updated takeoff here.  Might need to spend more to stay US.  Have had a lot of issue with China product.</t>
  </si>
  <si>
    <t>Ext Knob deadbolt Combo</t>
  </si>
  <si>
    <t>P-11, Q-6, O-4   $17.82/each</t>
  </si>
  <si>
    <t>Privacy Lever</t>
  </si>
  <si>
    <t>P-8, Q-18, O-16  $8.00/each</t>
  </si>
  <si>
    <t>Dummy Lever</t>
  </si>
  <si>
    <t>P-0, Q-8, O-16 $7.02 each</t>
  </si>
  <si>
    <t>Passage Lever</t>
  </si>
  <si>
    <t>P-0, Q-6, O-4  $8.00/each</t>
  </si>
  <si>
    <t>Hinge Pin Stops</t>
  </si>
  <si>
    <t>P-19, Q-38, O-44 $1.38/each</t>
  </si>
  <si>
    <t>Cabinet Pulls</t>
  </si>
  <si>
    <t>$1.53/each</t>
  </si>
  <si>
    <t>148 per O, 188 per P, 132 per Q (?)</t>
  </si>
  <si>
    <t>Bath Hardware Package</t>
  </si>
  <si>
    <t>$21.70/set P-8, Q-10, O-8</t>
  </si>
  <si>
    <t>China - verify quantities per quad</t>
  </si>
  <si>
    <t>Towel Ring</t>
  </si>
  <si>
    <t>Toilet Paper Holder</t>
  </si>
  <si>
    <t>Towel Bar</t>
  </si>
  <si>
    <t xml:space="preserve">Cabinets </t>
  </si>
  <si>
    <t>China - verify quantities per quad.  Do we have Q quote?</t>
  </si>
  <si>
    <t>Countertops</t>
  </si>
  <si>
    <t>12.63/ft</t>
  </si>
  <si>
    <t>LVT</t>
  </si>
  <si>
    <t>reduction of quantity</t>
  </si>
  <si>
    <t>The P is LVT throughout - we will need to either soundproof upsatirs or carpet some areas</t>
  </si>
  <si>
    <t>Carpet</t>
  </si>
  <si>
    <t>2nd floor of P's</t>
  </si>
  <si>
    <t>Nosing for Stairwells</t>
  </si>
  <si>
    <t>China - verify quantties per quad.  Applicable for interior stairwells on O and Q</t>
  </si>
  <si>
    <t>Kitchen Sinks</t>
  </si>
  <si>
    <t>$188.54/sink P - 8, Q - 6, O - 4</t>
  </si>
  <si>
    <t>Vanity Sinks</t>
  </si>
  <si>
    <t>$44.80/sink  P-8, Q-10, O-8</t>
  </si>
  <si>
    <t>Closet Kits</t>
  </si>
  <si>
    <t>Prices are from 7.29.25 - need to verify and need Q price</t>
  </si>
  <si>
    <t>Appliances</t>
  </si>
  <si>
    <t>Note that the Farco number was in here but after examination, it did NOT include tax.  Updated to include tax.</t>
  </si>
  <si>
    <t xml:space="preserve">Have been using Metro.  Typically the best price.  </t>
  </si>
  <si>
    <t>Mirrors</t>
  </si>
  <si>
    <t>36x24 $83.22 P-8, Q-10, O-8</t>
  </si>
  <si>
    <t>Blinds</t>
  </si>
  <si>
    <t>China - verify sizes - this has been a huge issue of not having enough.  We need to double check which windows we have blinds on and call those out on plans.</t>
  </si>
  <si>
    <t>Luis</t>
  </si>
  <si>
    <t>Cleaning</t>
  </si>
  <si>
    <t>Luis cleaners</t>
  </si>
  <si>
    <t xml:space="preserve">Water Hookup ( Meter) </t>
  </si>
  <si>
    <t>Zac please verify pricing</t>
  </si>
  <si>
    <t xml:space="preserve">Sanitation units </t>
  </si>
  <si>
    <t xml:space="preserve">Portapotties needed for the site x 12 / # of units </t>
  </si>
  <si>
    <t>Dumpster</t>
  </si>
  <si>
    <t>House Numbers</t>
  </si>
  <si>
    <t>Need to understand how they are making us number these buildings and how many sets of the same number we need.  Price out - weirdly hard to get ahold of enough reflective numbers.  Need a bulk order from Lowes or someone.  Possibly even reach out to Wade.</t>
  </si>
  <si>
    <t>Total Cost to Build</t>
  </si>
  <si>
    <t>Materials include tax where applicable</t>
  </si>
  <si>
    <t>China</t>
  </si>
  <si>
    <t xml:space="preserve">    </t>
  </si>
  <si>
    <t>Rogers Phase 3 - 12.22.25</t>
  </si>
  <si>
    <t>Adjusting quote</t>
  </si>
  <si>
    <t>Smaller slab- pour 4-5 at a time</t>
  </si>
  <si>
    <t>Lowe's working on a take off</t>
  </si>
  <si>
    <t>Actual thermowood came in way higher.  Trying 1 P quad with Macadamia bord and batt, and tongue and groove soffit material.  Cost for this P is $718.32 for the T/G soffit and 3687.18 for added siding.  Total is 4405.50. If we like it, will make formal change.</t>
  </si>
  <si>
    <t>Slab $5429.43/$4,048.34</t>
  </si>
  <si>
    <t>Data Pex</t>
  </si>
  <si>
    <t>Data Pex Add</t>
  </si>
  <si>
    <t>Removed some barn doors from P plan</t>
  </si>
  <si>
    <t>Avg cost per phase</t>
  </si>
  <si>
    <t>Based on current Metro pricing</t>
  </si>
  <si>
    <t>12 P and 6 O</t>
  </si>
  <si>
    <t>China Order</t>
  </si>
  <si>
    <t>Actual to order in total to finish P3</t>
  </si>
  <si>
    <t>Posts from Ridout to finish</t>
  </si>
  <si>
    <t>Door hardware</t>
  </si>
  <si>
    <t>Rebar to finish</t>
  </si>
  <si>
    <t>Bath Hardware</t>
  </si>
  <si>
    <t>Vertical Cost for phase 3 per cost sheet on 12.22</t>
  </si>
  <si>
    <t>Allotted</t>
  </si>
  <si>
    <t>3 lite vanity light</t>
  </si>
  <si>
    <t>Margin of error</t>
  </si>
  <si>
    <t>gooseneck coach lights</t>
  </si>
  <si>
    <t>per bldg margin of error</t>
  </si>
  <si>
    <t>exterior vertical sconce lights</t>
  </si>
  <si>
    <t>mirrors</t>
  </si>
  <si>
    <t>Granite</t>
  </si>
  <si>
    <t>Cabinets</t>
  </si>
  <si>
    <t>Truck to Rogers</t>
  </si>
  <si>
    <t xml:space="preserve">Rogers Phase 3 - 12.17.25 </t>
  </si>
  <si>
    <t>P</t>
  </si>
  <si>
    <t>O</t>
  </si>
  <si>
    <t>Supplier</t>
  </si>
  <si>
    <t>AMEX</t>
  </si>
  <si>
    <t>Status</t>
  </si>
  <si>
    <t>Eagle RediMix - Frankie - 479-228-4570</t>
  </si>
  <si>
    <t>Yes - No fee</t>
  </si>
  <si>
    <t>managed - Jeremy</t>
  </si>
  <si>
    <t xml:space="preserve">Tool Source - Mark Webb - 501-760-5000    </t>
  </si>
  <si>
    <t>Yes but fee</t>
  </si>
  <si>
    <t>Locked</t>
  </si>
  <si>
    <t>Eagle RediMix - Frankie - 479-228-4570    waiting to hear back</t>
  </si>
  <si>
    <t>Ridout - Adam Treece - 501-422-9152   Amex 2% charge</t>
  </si>
  <si>
    <t>Yes - 2% charge</t>
  </si>
  <si>
    <t>Ridout</t>
  </si>
  <si>
    <t>Lowes or Lansing - Del (lowes) 479-200-1236/ Ethan (Lansing) 573-391-3064</t>
  </si>
  <si>
    <t>Lowes - yes - no fee, Lansing yes - 2%</t>
  </si>
  <si>
    <t>???</t>
  </si>
  <si>
    <t>Carolina Colortones - Guy Campbell - 828-779-0028</t>
  </si>
  <si>
    <t>Yes but 3% fee</t>
  </si>
  <si>
    <t>Locked - material managed - J</t>
  </si>
  <si>
    <t>Lumber Plus- Alexia Garcia 281-915-0770 ext 1021</t>
  </si>
  <si>
    <t>This is provided by company that installs</t>
  </si>
  <si>
    <t>Lowes?</t>
  </si>
  <si>
    <t>Sod Store - Hunter - 479-619-7256</t>
  </si>
  <si>
    <t>Yes No fee through quick books</t>
  </si>
  <si>
    <t>materials managed - Jeremy</t>
  </si>
  <si>
    <t xml:space="preserve">Plumbing Warehouse? Mason Parr </t>
  </si>
  <si>
    <t>Yes no fee</t>
  </si>
  <si>
    <t>Slab $5429.43</t>
  </si>
  <si>
    <t>Upinor?</t>
  </si>
  <si>
    <t xml:space="preserve">PTAC Direct - Anuj or Eric  877.454.7822 AJ  502-350-3949 Eric  </t>
  </si>
  <si>
    <t>Yes - 1 % fee</t>
  </si>
  <si>
    <t>Amana vs hotpoint vs tstat or no</t>
  </si>
  <si>
    <t xml:space="preserve">LW Supply - Steve Or David - 479-878-2700     </t>
  </si>
  <si>
    <t>Yes, they think no fee</t>
  </si>
  <si>
    <t>LW Supply</t>
  </si>
  <si>
    <t xml:space="preserve">Sherwin Williams - Scott Weber - 479-936-0126  </t>
  </si>
  <si>
    <t>Yes - no fee</t>
  </si>
  <si>
    <t>locked</t>
  </si>
  <si>
    <t>Yes - 2%</t>
  </si>
  <si>
    <t>Lansing  - Ethan 573-391-3064</t>
  </si>
  <si>
    <t>Lansing</t>
  </si>
  <si>
    <t>????</t>
  </si>
  <si>
    <t xml:space="preserve">Metro - Billy McKinney - 479-301-3771  </t>
  </si>
  <si>
    <t>Yes - 3%</t>
  </si>
  <si>
    <t xml:space="preserve">Arkansas Portables - 479-770-5577       </t>
  </si>
  <si>
    <t>Yes - No fee right now</t>
  </si>
  <si>
    <t xml:space="preserve">LRS - Brittany - 479-601-5025     </t>
  </si>
  <si>
    <t>Yes - said $2.95 fee</t>
  </si>
  <si>
    <t>Still Determining</t>
  </si>
  <si>
    <t>Will take AmEx No Fee per phone call</t>
  </si>
  <si>
    <t>Rogers Phase 3 - 12.17.25 11:32 PM</t>
  </si>
  <si>
    <t>Sub</t>
  </si>
  <si>
    <t>Contact</t>
  </si>
  <si>
    <t>Rey</t>
  </si>
  <si>
    <t>Brundage Bone</t>
  </si>
  <si>
    <t>MTA</t>
  </si>
  <si>
    <t>West</t>
  </si>
  <si>
    <t>Pre or post slab</t>
  </si>
  <si>
    <t>Make sure firewall in here.</t>
  </si>
  <si>
    <t>Farco material numbers</t>
  </si>
  <si>
    <t>Legacy</t>
  </si>
  <si>
    <t>estimated from PTAC direct - 12 of the 12k per quad</t>
  </si>
  <si>
    <t>Too high - where else can we buy</t>
  </si>
  <si>
    <t>Cleaning (Luis)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</si>
</sst>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6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6"/>
      <color rgb="FF00B0F0"/>
      <name val="Calibri"/>
      <family val="2"/>
      <scheme val="minor"/>
    </font>
    <font>
      <sz val="16"/>
      <color indexed="8"/>
      <name val="Arial"/>
      <family val="2"/>
    </font>
    <font>
      <sz val="16"/>
      <color rgb="FFFF000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7" fillId="0" borderId="0" xfId="0" applyFont="1"/>
    <xf numFmtId="0" fontId="9" fillId="0" borderId="0" xfId="0" applyFont="1"/>
    <xf numFmtId="0" fontId="6" fillId="0" borderId="1" xfId="0" applyFont="1" applyBorder="1" applyProtection="1">
      <protection locked="0"/>
    </xf>
    <xf numFmtId="44" fontId="7" fillId="0" borderId="0" xfId="0" applyNumberFormat="1" applyFont="1"/>
    <xf numFmtId="44" fontId="0" fillId="0" borderId="0" xfId="0" applyNumberFormat="1"/>
    <xf numFmtId="0" fontId="6" fillId="2" borderId="1" xfId="0" applyFont="1" applyFill="1" applyBorder="1" applyProtection="1">
      <protection locked="0"/>
    </xf>
    <xf numFmtId="0" fontId="5" fillId="0" borderId="2" xfId="0" applyFont="1" applyBorder="1"/>
    <xf numFmtId="0" fontId="8" fillId="0" borderId="2" xfId="0" applyFont="1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>
      <alignment horizontal="center"/>
    </xf>
    <xf numFmtId="44" fontId="8" fillId="0" borderId="2" xfId="1" applyFont="1" applyFill="1" applyBorder="1" applyProtection="1">
      <protection locked="0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8" fillId="0" borderId="3" xfId="1" applyFont="1" applyFill="1" applyBorder="1" applyProtection="1">
      <protection locked="0"/>
    </xf>
    <xf numFmtId="44" fontId="8" fillId="0" borderId="4" xfId="1" applyFont="1" applyFill="1" applyBorder="1" applyProtection="1">
      <protection locked="0"/>
    </xf>
    <xf numFmtId="44" fontId="11" fillId="0" borderId="3" xfId="1" applyFont="1" applyFill="1" applyBorder="1" applyProtection="1">
      <protection locked="0"/>
    </xf>
    <xf numFmtId="44" fontId="11" fillId="0" borderId="4" xfId="1" applyFont="1" applyFill="1" applyBorder="1" applyProtection="1">
      <protection locked="0"/>
    </xf>
    <xf numFmtId="44" fontId="12" fillId="0" borderId="3" xfId="1" applyFont="1" applyFill="1" applyBorder="1"/>
    <xf numFmtId="44" fontId="12" fillId="0" borderId="4" xfId="1" applyFont="1" applyFill="1" applyBorder="1"/>
    <xf numFmtId="44" fontId="14" fillId="0" borderId="3" xfId="0" applyNumberFormat="1" applyFont="1" applyBorder="1"/>
    <xf numFmtId="44" fontId="14" fillId="0" borderId="4" xfId="0" applyNumberFormat="1" applyFont="1" applyBorder="1"/>
    <xf numFmtId="0" fontId="3" fillId="0" borderId="2" xfId="0" applyFont="1" applyBorder="1" applyAlignment="1">
      <alignment horizontal="center"/>
    </xf>
    <xf numFmtId="44" fontId="10" fillId="0" borderId="2" xfId="1" applyFont="1" applyFill="1" applyBorder="1" applyProtection="1">
      <protection locked="0"/>
    </xf>
    <xf numFmtId="44" fontId="13" fillId="0" borderId="2" xfId="1" applyFont="1" applyFill="1" applyBorder="1"/>
    <xf numFmtId="0" fontId="7" fillId="0" borderId="2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2" fillId="0" borderId="2" xfId="0" applyFont="1" applyBorder="1"/>
    <xf numFmtId="0" fontId="14" fillId="0" borderId="3" xfId="0" applyFont="1" applyBorder="1"/>
    <xf numFmtId="0" fontId="4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right" wrapText="1"/>
      <protection locked="0"/>
    </xf>
    <xf numFmtId="8" fontId="10" fillId="0" borderId="2" xfId="1" applyNumberFormat="1" applyFont="1" applyFill="1" applyBorder="1" applyAlignment="1" applyProtection="1">
      <alignment horizontal="left"/>
      <protection locked="0"/>
    </xf>
    <xf numFmtId="44" fontId="8" fillId="4" borderId="3" xfId="1" applyFont="1" applyFill="1" applyBorder="1" applyProtection="1">
      <protection locked="0"/>
    </xf>
    <xf numFmtId="0" fontId="6" fillId="4" borderId="3" xfId="0" applyFont="1" applyFill="1" applyBorder="1" applyAlignment="1">
      <alignment wrapText="1"/>
    </xf>
    <xf numFmtId="44" fontId="8" fillId="4" borderId="4" xfId="1" applyFont="1" applyFill="1" applyBorder="1" applyProtection="1">
      <protection locked="0"/>
    </xf>
    <xf numFmtId="44" fontId="6" fillId="0" borderId="4" xfId="1" applyFont="1" applyFill="1" applyBorder="1" applyProtection="1">
      <protection locked="0"/>
    </xf>
    <xf numFmtId="44" fontId="10" fillId="5" borderId="2" xfId="1" applyFont="1" applyFill="1" applyBorder="1" applyProtection="1">
      <protection locked="0"/>
    </xf>
    <xf numFmtId="44" fontId="8" fillId="5" borderId="4" xfId="1" applyFont="1" applyFill="1" applyBorder="1" applyProtection="1">
      <protection locked="0"/>
    </xf>
    <xf numFmtId="44" fontId="8" fillId="0" borderId="3" xfId="1" applyFont="1" applyBorder="1"/>
    <xf numFmtId="8" fontId="8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44" fontId="8" fillId="6" borderId="3" xfId="1" applyFont="1" applyFill="1" applyBorder="1" applyProtection="1">
      <protection locked="0"/>
    </xf>
    <xf numFmtId="44" fontId="8" fillId="6" borderId="5" xfId="1" applyFont="1" applyFill="1" applyBorder="1" applyProtection="1">
      <protection locked="0"/>
    </xf>
    <xf numFmtId="44" fontId="8" fillId="6" borderId="3" xfId="1" applyFont="1" applyFill="1" applyBorder="1"/>
    <xf numFmtId="8" fontId="8" fillId="6" borderId="3" xfId="0" applyNumberFormat="1" applyFont="1" applyFill="1" applyBorder="1"/>
    <xf numFmtId="44" fontId="12" fillId="6" borderId="3" xfId="1" applyFont="1" applyFill="1" applyBorder="1"/>
    <xf numFmtId="0" fontId="3" fillId="0" borderId="5" xfId="0" applyFont="1" applyBorder="1"/>
    <xf numFmtId="44" fontId="8" fillId="4" borderId="2" xfId="1" applyFont="1" applyFill="1" applyBorder="1" applyProtection="1">
      <protection locked="0"/>
    </xf>
    <xf numFmtId="44" fontId="8" fillId="5" borderId="2" xfId="1" applyFont="1" applyFill="1" applyBorder="1" applyProtection="1">
      <protection locked="0"/>
    </xf>
    <xf numFmtId="44" fontId="6" fillId="0" borderId="2" xfId="1" applyFont="1" applyFill="1" applyBorder="1" applyProtection="1">
      <protection locked="0"/>
    </xf>
    <xf numFmtId="44" fontId="11" fillId="0" borderId="2" xfId="1" applyFont="1" applyFill="1" applyBorder="1" applyProtection="1">
      <protection locked="0"/>
    </xf>
    <xf numFmtId="44" fontId="12" fillId="0" borderId="2" xfId="1" applyFont="1" applyFill="1" applyBorder="1"/>
    <xf numFmtId="44" fontId="14" fillId="0" borderId="2" xfId="0" applyNumberFormat="1" applyFont="1" applyBorder="1"/>
    <xf numFmtId="44" fontId="8" fillId="6" borderId="3" xfId="1" applyFont="1" applyFill="1" applyBorder="1" applyAlignment="1" applyProtection="1">
      <alignment vertical="top"/>
      <protection locked="0"/>
    </xf>
    <xf numFmtId="44" fontId="8" fillId="6" borderId="3" xfId="1" applyFont="1" applyFill="1" applyBorder="1" applyAlignment="1" applyProtection="1">
      <alignment wrapText="1"/>
      <protection locked="0"/>
    </xf>
    <xf numFmtId="0" fontId="7" fillId="4" borderId="0" xfId="0" applyFont="1" applyFill="1"/>
    <xf numFmtId="0" fontId="7" fillId="7" borderId="0" xfId="0" applyFont="1" applyFill="1"/>
    <xf numFmtId="44" fontId="8" fillId="7" borderId="3" xfId="1" applyFont="1" applyFill="1" applyBorder="1" applyProtection="1">
      <protection locked="0"/>
    </xf>
    <xf numFmtId="44" fontId="8" fillId="7" borderId="3" xfId="1" applyFont="1" applyFill="1" applyBorder="1"/>
    <xf numFmtId="44" fontId="8" fillId="7" borderId="3" xfId="1" applyFont="1" applyFill="1" applyBorder="1" applyAlignment="1" applyProtection="1">
      <alignment wrapText="1"/>
      <protection locked="0"/>
    </xf>
    <xf numFmtId="9" fontId="8" fillId="7" borderId="3" xfId="1" applyNumberFormat="1" applyFont="1" applyFill="1" applyBorder="1" applyProtection="1">
      <protection locked="0"/>
    </xf>
    <xf numFmtId="44" fontId="7" fillId="0" borderId="0" xfId="1" applyFont="1"/>
    <xf numFmtId="44" fontId="16" fillId="0" borderId="0" xfId="0" applyNumberFormat="1" applyFont="1"/>
    <xf numFmtId="0" fontId="16" fillId="0" borderId="0" xfId="0" applyFont="1"/>
    <xf numFmtId="44" fontId="10" fillId="0" borderId="2" xfId="1" applyFont="1" applyFill="1" applyBorder="1" applyAlignment="1" applyProtection="1">
      <alignment wrapText="1"/>
      <protection locked="0"/>
    </xf>
    <xf numFmtId="44" fontId="8" fillId="0" borderId="2" xfId="1" applyFont="1" applyFill="1" applyBorder="1" applyAlignment="1" applyProtection="1">
      <alignment wrapText="1"/>
      <protection locked="0"/>
    </xf>
    <xf numFmtId="44" fontId="11" fillId="8" borderId="3" xfId="1" applyFont="1" applyFill="1" applyBorder="1" applyProtection="1">
      <protection locked="0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4" fontId="8" fillId="0" borderId="3" xfId="1" applyFont="1" applyFill="1" applyBorder="1" applyAlignment="1" applyProtection="1">
      <alignment wrapText="1"/>
      <protection locked="0"/>
    </xf>
    <xf numFmtId="44" fontId="8" fillId="0" borderId="4" xfId="1" applyFont="1" applyFill="1" applyBorder="1" applyAlignment="1" applyProtection="1">
      <alignment wrapText="1"/>
      <protection locked="0"/>
    </xf>
    <xf numFmtId="44" fontId="8" fillId="4" borderId="3" xfId="1" applyFont="1" applyFill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44" fontId="11" fillId="0" borderId="3" xfId="1" applyFont="1" applyFill="1" applyBorder="1" applyAlignment="1" applyProtection="1">
      <alignment wrapText="1"/>
      <protection locked="0"/>
    </xf>
    <xf numFmtId="44" fontId="8" fillId="4" borderId="4" xfId="1" applyFont="1" applyFill="1" applyBorder="1" applyAlignment="1" applyProtection="1">
      <alignment wrapText="1"/>
      <protection locked="0"/>
    </xf>
    <xf numFmtId="44" fontId="8" fillId="8" borderId="3" xfId="1" applyFont="1" applyFill="1" applyBorder="1" applyAlignment="1" applyProtection="1">
      <alignment wrapText="1"/>
      <protection locked="0"/>
    </xf>
    <xf numFmtId="44" fontId="8" fillId="0" borderId="3" xfId="1" applyFont="1" applyBorder="1" applyAlignment="1">
      <alignment wrapText="1"/>
    </xf>
    <xf numFmtId="44" fontId="8" fillId="5" borderId="4" xfId="1" applyFont="1" applyFill="1" applyBorder="1" applyAlignment="1" applyProtection="1">
      <alignment wrapText="1"/>
      <protection locked="0"/>
    </xf>
    <xf numFmtId="44" fontId="10" fillId="5" borderId="2" xfId="1" applyFont="1" applyFill="1" applyBorder="1" applyAlignment="1" applyProtection="1">
      <alignment wrapText="1"/>
      <protection locked="0"/>
    </xf>
    <xf numFmtId="44" fontId="6" fillId="0" borderId="4" xfId="1" applyFont="1" applyFill="1" applyBorder="1" applyAlignment="1" applyProtection="1">
      <alignment wrapText="1"/>
      <protection locked="0"/>
    </xf>
    <xf numFmtId="44" fontId="11" fillId="0" borderId="4" xfId="1" applyFont="1" applyFill="1" applyBorder="1" applyAlignment="1" applyProtection="1">
      <alignment wrapText="1"/>
      <protection locked="0"/>
    </xf>
    <xf numFmtId="8" fontId="8" fillId="0" borderId="3" xfId="0" applyNumberFormat="1" applyFont="1" applyBorder="1" applyAlignment="1">
      <alignment wrapText="1"/>
    </xf>
    <xf numFmtId="8" fontId="10" fillId="0" borderId="2" xfId="1" applyNumberFormat="1" applyFont="1" applyFill="1" applyBorder="1" applyAlignment="1" applyProtection="1">
      <alignment horizontal="left" wrapText="1"/>
      <protection locked="0"/>
    </xf>
    <xf numFmtId="44" fontId="12" fillId="0" borderId="3" xfId="1" applyFont="1" applyFill="1" applyBorder="1" applyAlignment="1">
      <alignment wrapText="1"/>
    </xf>
    <xf numFmtId="44" fontId="12" fillId="0" borderId="4" xfId="1" applyFont="1" applyFill="1" applyBorder="1" applyAlignment="1">
      <alignment wrapText="1"/>
    </xf>
    <xf numFmtId="44" fontId="13" fillId="0" borderId="2" xfId="1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44" fontId="14" fillId="0" borderId="4" xfId="0" applyNumberFormat="1" applyFont="1" applyBorder="1" applyAlignment="1">
      <alignment wrapText="1"/>
    </xf>
    <xf numFmtId="44" fontId="14" fillId="0" borderId="3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4" fontId="0" fillId="0" borderId="0" xfId="0" applyNumberFormat="1" applyAlignment="1">
      <alignment wrapText="1"/>
    </xf>
    <xf numFmtId="0" fontId="10" fillId="0" borderId="2" xfId="1" applyNumberFormat="1" applyFont="1" applyFill="1" applyBorder="1" applyAlignment="1" applyProtection="1">
      <alignment wrapText="1"/>
      <protection locked="0"/>
    </xf>
    <xf numFmtId="0" fontId="7" fillId="0" borderId="0" xfId="0" applyFont="1" applyAlignment="1"/>
    <xf numFmtId="44" fontId="11" fillId="0" borderId="2" xfId="1" applyFont="1" applyFill="1" applyBorder="1" applyAlignment="1" applyProtection="1">
      <alignment wrapText="1"/>
      <protection locked="0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2E03-F346-4629-B2A8-7CD5DC51A5E5}">
  <sheetPr>
    <pageSetUpPr fitToPage="1"/>
  </sheetPr>
  <dimension ref="A1:H88"/>
  <sheetViews>
    <sheetView tabSelected="1" zoomScaleNormal="100" workbookViewId="0">
      <pane xSplit="3" ySplit="2" topLeftCell="D3" activePane="bottomRight" state="frozen"/>
      <selection pane="bottomRight" activeCell="C1" sqref="C1"/>
      <selection pane="bottomLeft" activeCell="A3" sqref="A3"/>
      <selection pane="topRight" activeCell="I1" sqref="I1"/>
    </sheetView>
  </sheetViews>
  <sheetFormatPr defaultColWidth="9.140625" defaultRowHeight="15"/>
  <cols>
    <col min="1" max="1" width="43.140625" style="34" customWidth="1"/>
    <col min="2" max="3" width="20.7109375" style="34" bestFit="1" customWidth="1"/>
    <col min="4" max="5" width="20.7109375" style="34" customWidth="1"/>
    <col min="6" max="6" width="84.7109375" style="34" customWidth="1"/>
    <col min="7" max="7" width="149.28515625" style="34" customWidth="1"/>
    <col min="8" max="8" width="9.140625" style="34" customWidth="1"/>
    <col min="9" max="16384" width="9.140625" style="34"/>
  </cols>
  <sheetData>
    <row r="1" spans="1:8" ht="23.25">
      <c r="A1" s="76" t="s">
        <v>0</v>
      </c>
      <c r="B1" s="109" t="s">
        <v>1</v>
      </c>
      <c r="C1" s="110"/>
      <c r="D1" s="109" t="s">
        <v>2</v>
      </c>
      <c r="E1" s="110"/>
      <c r="F1" s="77" t="s">
        <v>3</v>
      </c>
      <c r="G1" s="31" t="s">
        <v>4</v>
      </c>
    </row>
    <row r="2" spans="1:8" ht="21">
      <c r="A2" s="78" t="s">
        <v>5</v>
      </c>
      <c r="B2" s="79" t="s">
        <v>6</v>
      </c>
      <c r="C2" s="80" t="s">
        <v>7</v>
      </c>
      <c r="D2" s="79" t="s">
        <v>6</v>
      </c>
      <c r="E2" s="80" t="s">
        <v>7</v>
      </c>
      <c r="F2" s="81"/>
      <c r="G2" s="26"/>
      <c r="H2" s="32"/>
    </row>
    <row r="3" spans="1:8" ht="21">
      <c r="A3" s="9" t="s">
        <v>8</v>
      </c>
      <c r="B3" s="82">
        <v>8129</v>
      </c>
      <c r="C3" s="83"/>
      <c r="D3" s="82">
        <v>11555</v>
      </c>
      <c r="E3" s="83"/>
      <c r="F3" s="74" t="s">
        <v>9</v>
      </c>
      <c r="G3" s="26" t="s">
        <v>10</v>
      </c>
      <c r="H3" s="32"/>
    </row>
    <row r="4" spans="1:8" ht="41.25">
      <c r="A4" s="9" t="s">
        <v>11</v>
      </c>
      <c r="B4" s="84">
        <v>3500</v>
      </c>
      <c r="C4" s="83"/>
      <c r="D4" s="84">
        <v>4000</v>
      </c>
      <c r="E4" s="83"/>
      <c r="F4" s="74" t="s">
        <v>12</v>
      </c>
      <c r="G4" s="26" t="s">
        <v>13</v>
      </c>
      <c r="H4" s="85"/>
    </row>
    <row r="5" spans="1:8" ht="21">
      <c r="A5" s="9" t="s">
        <v>14</v>
      </c>
      <c r="B5" s="82">
        <v>1770</v>
      </c>
      <c r="C5" s="83"/>
      <c r="D5" s="82">
        <v>1770</v>
      </c>
      <c r="E5" s="83"/>
      <c r="F5" s="73"/>
      <c r="G5" s="26" t="s">
        <v>15</v>
      </c>
      <c r="H5" s="32"/>
    </row>
    <row r="6" spans="1:8" ht="21">
      <c r="A6" s="9" t="s">
        <v>16</v>
      </c>
      <c r="B6" s="82"/>
      <c r="C6" s="83">
        <v>701.25</v>
      </c>
      <c r="D6" s="86"/>
      <c r="E6" s="83">
        <v>701.25</v>
      </c>
      <c r="F6" s="73" t="s">
        <v>17</v>
      </c>
      <c r="G6" s="26"/>
      <c r="H6" s="32"/>
    </row>
    <row r="7" spans="1:8" ht="21">
      <c r="A7" s="9" t="s">
        <v>18</v>
      </c>
      <c r="B7" s="82"/>
      <c r="C7" s="83"/>
      <c r="D7" s="82"/>
      <c r="E7" s="83"/>
      <c r="F7" s="73" t="s">
        <v>19</v>
      </c>
      <c r="G7" s="26"/>
      <c r="H7" s="32"/>
    </row>
    <row r="8" spans="1:8" ht="21">
      <c r="A8" s="9" t="s">
        <v>20</v>
      </c>
      <c r="B8" s="82"/>
      <c r="C8" s="83">
        <v>60</v>
      </c>
      <c r="D8" s="82"/>
      <c r="E8" s="83">
        <v>60</v>
      </c>
      <c r="F8" s="73"/>
      <c r="G8" s="26"/>
      <c r="H8" s="32"/>
    </row>
    <row r="9" spans="1:8" ht="21">
      <c r="A9" s="9" t="s">
        <v>21</v>
      </c>
      <c r="B9" s="82"/>
      <c r="C9" s="83">
        <v>275</v>
      </c>
      <c r="D9" s="82"/>
      <c r="E9" s="83">
        <v>275</v>
      </c>
      <c r="F9" s="73" t="s">
        <v>22</v>
      </c>
      <c r="G9" s="26"/>
      <c r="H9" s="32"/>
    </row>
    <row r="10" spans="1:8" ht="21">
      <c r="A10" s="9" t="s">
        <v>23</v>
      </c>
      <c r="B10" s="82">
        <v>1400</v>
      </c>
      <c r="C10" s="83"/>
      <c r="D10" s="82">
        <v>1400</v>
      </c>
      <c r="E10" s="83"/>
      <c r="F10" s="73" t="s">
        <v>24</v>
      </c>
      <c r="G10" s="26" t="s">
        <v>25</v>
      </c>
      <c r="H10" s="32"/>
    </row>
    <row r="11" spans="1:8" ht="21">
      <c r="A11" s="9" t="s">
        <v>26</v>
      </c>
      <c r="B11" s="82">
        <v>26688</v>
      </c>
      <c r="C11" s="83">
        <v>26976</v>
      </c>
      <c r="D11" s="82">
        <v>32639.78</v>
      </c>
      <c r="E11" s="83">
        <v>22056</v>
      </c>
      <c r="F11" s="73" t="s">
        <v>27</v>
      </c>
      <c r="G11" s="26"/>
      <c r="H11" s="32"/>
    </row>
    <row r="12" spans="1:8" ht="21">
      <c r="A12" s="9" t="s">
        <v>28</v>
      </c>
      <c r="B12" s="84">
        <v>4500.6099999999997</v>
      </c>
      <c r="C12" s="87">
        <v>1885</v>
      </c>
      <c r="D12" s="84">
        <v>5399.88</v>
      </c>
      <c r="E12" s="87">
        <v>2080</v>
      </c>
      <c r="F12" s="73" t="s">
        <v>29</v>
      </c>
      <c r="G12" s="26" t="s">
        <v>30</v>
      </c>
      <c r="H12" s="32"/>
    </row>
    <row r="13" spans="1:8" ht="21">
      <c r="A13" s="9" t="s">
        <v>31</v>
      </c>
      <c r="B13" s="84">
        <v>1991.51</v>
      </c>
      <c r="C13" s="87"/>
      <c r="D13" s="84">
        <v>1752.31</v>
      </c>
      <c r="E13" s="87"/>
      <c r="F13" s="73" t="s">
        <v>32</v>
      </c>
      <c r="G13" s="26"/>
      <c r="H13" s="32"/>
    </row>
    <row r="14" spans="1:8" ht="21">
      <c r="A14" s="9" t="s">
        <v>33</v>
      </c>
      <c r="B14" s="82">
        <v>1928.43</v>
      </c>
      <c r="C14" s="83"/>
      <c r="D14" s="82"/>
      <c r="E14" s="83"/>
      <c r="F14" s="73"/>
      <c r="G14" s="26" t="s">
        <v>34</v>
      </c>
      <c r="H14" s="32"/>
    </row>
    <row r="15" spans="1:8" ht="21">
      <c r="A15" s="9" t="s">
        <v>35</v>
      </c>
      <c r="B15" s="88"/>
      <c r="C15" s="83"/>
      <c r="D15" s="82"/>
      <c r="E15" s="83"/>
      <c r="F15" s="108" t="s">
        <v>36</v>
      </c>
      <c r="G15" s="26"/>
      <c r="H15" s="32"/>
    </row>
    <row r="16" spans="1:8" ht="21">
      <c r="A16" s="9" t="s">
        <v>37</v>
      </c>
      <c r="B16" s="82">
        <v>14421.58</v>
      </c>
      <c r="C16" s="83">
        <v>15500</v>
      </c>
      <c r="D16" s="82">
        <v>18542.68</v>
      </c>
      <c r="E16" s="83">
        <v>12250</v>
      </c>
      <c r="F16" s="73" t="s">
        <v>38</v>
      </c>
      <c r="G16" s="26" t="s">
        <v>39</v>
      </c>
      <c r="H16" s="32"/>
    </row>
    <row r="17" spans="1:8" ht="81.75">
      <c r="A17" s="9" t="s">
        <v>40</v>
      </c>
      <c r="B17" s="82">
        <v>4964</v>
      </c>
      <c r="C17" s="83"/>
      <c r="D17" s="82">
        <v>4113.6000000000004</v>
      </c>
      <c r="E17" s="83"/>
      <c r="F17" s="106" t="s">
        <v>41</v>
      </c>
      <c r="G17" s="26"/>
      <c r="H17" s="32"/>
    </row>
    <row r="18" spans="1:8" ht="21">
      <c r="A18" s="9" t="s">
        <v>42</v>
      </c>
      <c r="B18" s="82"/>
      <c r="C18" s="83">
        <v>3000</v>
      </c>
      <c r="D18" s="82"/>
      <c r="E18" s="83">
        <v>3000</v>
      </c>
      <c r="F18" s="73" t="s">
        <v>43</v>
      </c>
      <c r="G18" s="26"/>
      <c r="H18" s="32"/>
    </row>
    <row r="19" spans="1:8" ht="21">
      <c r="A19" s="9" t="s">
        <v>44</v>
      </c>
      <c r="B19" s="82"/>
      <c r="C19" s="83"/>
      <c r="D19" s="82"/>
      <c r="E19" s="83"/>
      <c r="F19" s="73"/>
      <c r="G19" s="26" t="s">
        <v>45</v>
      </c>
      <c r="H19" s="32"/>
    </row>
    <row r="20" spans="1:8" ht="21">
      <c r="A20" s="9" t="s">
        <v>46</v>
      </c>
      <c r="B20" s="82">
        <v>1525</v>
      </c>
      <c r="C20" s="83"/>
      <c r="D20" s="82">
        <v>1500</v>
      </c>
      <c r="E20" s="83"/>
      <c r="F20" s="73"/>
      <c r="G20" s="26" t="s">
        <v>47</v>
      </c>
      <c r="H20" s="32"/>
    </row>
    <row r="21" spans="1:8" ht="21">
      <c r="A21" s="9" t="s">
        <v>48</v>
      </c>
      <c r="B21" s="82">
        <v>100</v>
      </c>
      <c r="C21" s="83"/>
      <c r="D21" s="82">
        <v>100</v>
      </c>
      <c r="E21" s="83"/>
      <c r="F21" s="73"/>
      <c r="G21" s="26" t="s">
        <v>49</v>
      </c>
      <c r="H21" s="32"/>
    </row>
    <row r="22" spans="1:8" ht="21">
      <c r="A22" s="9" t="s">
        <v>50</v>
      </c>
      <c r="B22" s="82">
        <v>2500</v>
      </c>
      <c r="C22" s="83"/>
      <c r="D22" s="82">
        <v>2500</v>
      </c>
      <c r="E22" s="83"/>
      <c r="F22" s="73"/>
      <c r="G22" s="26" t="s">
        <v>51</v>
      </c>
      <c r="H22" s="32"/>
    </row>
    <row r="23" spans="1:8" ht="21">
      <c r="A23" s="9" t="s">
        <v>52</v>
      </c>
      <c r="B23" s="84">
        <v>21000</v>
      </c>
      <c r="C23" s="83">
        <v>28000</v>
      </c>
      <c r="D23" s="84">
        <v>18400</v>
      </c>
      <c r="E23" s="83">
        <v>18000</v>
      </c>
      <c r="F23" s="73" t="s">
        <v>53</v>
      </c>
      <c r="G23" s="26" t="s">
        <v>54</v>
      </c>
      <c r="H23" s="32"/>
    </row>
    <row r="24" spans="1:8" ht="21">
      <c r="A24" s="9" t="s">
        <v>55</v>
      </c>
      <c r="B24" s="84"/>
      <c r="C24" s="83"/>
      <c r="D24" s="84"/>
      <c r="E24" s="83"/>
      <c r="F24" s="73"/>
      <c r="G24" s="26"/>
      <c r="H24" s="32"/>
    </row>
    <row r="25" spans="1:8" ht="21">
      <c r="A25" s="9" t="s">
        <v>56</v>
      </c>
      <c r="B25" s="84"/>
      <c r="C25" s="83"/>
      <c r="D25" s="84"/>
      <c r="E25" s="83"/>
      <c r="F25" s="73"/>
      <c r="G25" s="26"/>
      <c r="H25" s="32"/>
    </row>
    <row r="26" spans="1:8" ht="21">
      <c r="A26" s="9" t="s">
        <v>57</v>
      </c>
      <c r="B26" s="84"/>
      <c r="C26" s="83"/>
      <c r="D26" s="84"/>
      <c r="E26" s="83"/>
      <c r="F26" s="73"/>
      <c r="G26" s="26"/>
      <c r="H26" s="32"/>
    </row>
    <row r="27" spans="1:8" ht="21">
      <c r="A27" s="9" t="s">
        <v>58</v>
      </c>
      <c r="B27" s="82"/>
      <c r="C27" s="83"/>
      <c r="D27" s="84">
        <v>7897.59</v>
      </c>
      <c r="E27" s="83"/>
      <c r="F27" s="73"/>
      <c r="G27" s="26" t="s">
        <v>54</v>
      </c>
      <c r="H27" s="32"/>
    </row>
    <row r="28" spans="1:8" ht="21">
      <c r="A28" s="9" t="s">
        <v>59</v>
      </c>
      <c r="B28" s="82"/>
      <c r="C28" s="83">
        <v>27326</v>
      </c>
      <c r="D28" s="82"/>
      <c r="E28" s="83"/>
      <c r="F28" s="73"/>
      <c r="G28" s="26" t="s">
        <v>60</v>
      </c>
      <c r="H28" s="32"/>
    </row>
    <row r="29" spans="1:8" ht="21">
      <c r="A29" s="36" t="s">
        <v>61</v>
      </c>
      <c r="B29" s="82">
        <v>255.56</v>
      </c>
      <c r="C29" s="83"/>
      <c r="D29" s="82">
        <v>255.56</v>
      </c>
      <c r="E29" s="83"/>
      <c r="F29" s="73" t="s">
        <v>62</v>
      </c>
      <c r="G29" s="26" t="s">
        <v>63</v>
      </c>
      <c r="H29" s="32"/>
    </row>
    <row r="30" spans="1:8" ht="21">
      <c r="A30" s="36" t="s">
        <v>64</v>
      </c>
      <c r="B30" s="82">
        <v>420.08</v>
      </c>
      <c r="C30" s="83"/>
      <c r="D30" s="82">
        <v>420.08</v>
      </c>
      <c r="E30" s="83"/>
      <c r="F30" s="73" t="s">
        <v>65</v>
      </c>
      <c r="G30" s="73" t="s">
        <v>66</v>
      </c>
      <c r="H30" s="32"/>
    </row>
    <row r="31" spans="1:8" ht="21">
      <c r="A31" s="9" t="s">
        <v>67</v>
      </c>
      <c r="B31" s="82">
        <v>39.979999999999997</v>
      </c>
      <c r="C31" s="83"/>
      <c r="D31" s="82">
        <v>39.979999999999997</v>
      </c>
      <c r="E31" s="83"/>
      <c r="F31" s="73" t="s">
        <v>68</v>
      </c>
      <c r="G31" s="26"/>
      <c r="H31" s="32"/>
    </row>
    <row r="32" spans="1:8" ht="21">
      <c r="A32" s="9" t="s">
        <v>69</v>
      </c>
      <c r="B32" s="82">
        <v>1467</v>
      </c>
      <c r="C32" s="83"/>
      <c r="D32" s="82">
        <v>1100</v>
      </c>
      <c r="E32" s="83"/>
      <c r="F32" s="73" t="s">
        <v>70</v>
      </c>
      <c r="G32" s="26" t="s">
        <v>71</v>
      </c>
      <c r="H32" s="32"/>
    </row>
    <row r="33" spans="1:8" ht="21">
      <c r="A33" s="9" t="s">
        <v>72</v>
      </c>
      <c r="B33" s="82">
        <v>228</v>
      </c>
      <c r="C33" s="83"/>
      <c r="D33" s="82">
        <v>180</v>
      </c>
      <c r="E33" s="83"/>
      <c r="F33" s="73" t="s">
        <v>73</v>
      </c>
      <c r="G33" s="26"/>
      <c r="H33" s="32"/>
    </row>
    <row r="34" spans="1:8" ht="21">
      <c r="A34" s="36" t="s">
        <v>74</v>
      </c>
      <c r="B34" s="82">
        <v>369.2</v>
      </c>
      <c r="C34" s="83"/>
      <c r="D34" s="82">
        <v>147.68</v>
      </c>
      <c r="E34" s="83"/>
      <c r="F34" s="73" t="s">
        <v>75</v>
      </c>
      <c r="G34" s="26" t="s">
        <v>76</v>
      </c>
      <c r="H34" s="32"/>
    </row>
    <row r="35" spans="1:8" ht="21">
      <c r="A35" s="9" t="s">
        <v>77</v>
      </c>
      <c r="B35" s="82"/>
      <c r="C35" s="83">
        <v>3500</v>
      </c>
      <c r="D35" s="82"/>
      <c r="E35" s="83">
        <v>3500</v>
      </c>
      <c r="F35" s="73"/>
      <c r="G35" s="26" t="s">
        <v>78</v>
      </c>
      <c r="H35" s="32"/>
    </row>
    <row r="36" spans="1:8" ht="21">
      <c r="A36" s="9" t="s">
        <v>79</v>
      </c>
      <c r="B36" s="82">
        <v>401.91</v>
      </c>
      <c r="C36" s="87">
        <v>47949</v>
      </c>
      <c r="D36" s="82">
        <v>401.91</v>
      </c>
      <c r="E36" s="87">
        <v>47949</v>
      </c>
      <c r="F36" s="73" t="s">
        <v>80</v>
      </c>
      <c r="G36" s="26" t="s">
        <v>81</v>
      </c>
      <c r="H36" s="32"/>
    </row>
    <row r="37" spans="1:8" ht="40.5">
      <c r="A37" s="9" t="s">
        <v>82</v>
      </c>
      <c r="B37" s="84">
        <v>10104</v>
      </c>
      <c r="C37" s="83"/>
      <c r="D37" s="84">
        <v>13128</v>
      </c>
      <c r="E37" s="83"/>
      <c r="F37" s="73" t="s">
        <v>83</v>
      </c>
      <c r="G37" s="26" t="s">
        <v>84</v>
      </c>
      <c r="H37" s="32"/>
    </row>
    <row r="38" spans="1:8" ht="21">
      <c r="A38" s="9" t="s">
        <v>85</v>
      </c>
      <c r="B38" s="82"/>
      <c r="C38" s="83">
        <v>8500</v>
      </c>
      <c r="D38" s="82"/>
      <c r="E38" s="83">
        <v>8500</v>
      </c>
      <c r="F38" s="73"/>
      <c r="G38" s="26" t="s">
        <v>86</v>
      </c>
      <c r="H38" s="32"/>
    </row>
    <row r="39" spans="1:8" ht="21">
      <c r="A39" s="9" t="s">
        <v>87</v>
      </c>
      <c r="B39" s="89">
        <v>2593.4</v>
      </c>
      <c r="C39" s="90">
        <v>0</v>
      </c>
      <c r="D39" s="89">
        <v>3262.66</v>
      </c>
      <c r="E39" s="90">
        <v>0</v>
      </c>
      <c r="F39" s="91" t="s">
        <v>88</v>
      </c>
      <c r="G39" s="27" t="s">
        <v>89</v>
      </c>
      <c r="H39" s="32"/>
    </row>
    <row r="40" spans="1:8" ht="21">
      <c r="A40" s="9" t="s">
        <v>90</v>
      </c>
      <c r="B40" s="82">
        <v>7500</v>
      </c>
      <c r="C40" s="83">
        <v>16000</v>
      </c>
      <c r="D40" s="82">
        <v>7500</v>
      </c>
      <c r="E40" s="92">
        <v>14352</v>
      </c>
      <c r="F40" s="73"/>
      <c r="G40" s="27" t="s">
        <v>89</v>
      </c>
      <c r="H40" s="32"/>
    </row>
    <row r="41" spans="1:8" ht="21">
      <c r="A41" s="9" t="s">
        <v>91</v>
      </c>
      <c r="B41" s="84"/>
      <c r="C41" s="83"/>
      <c r="D41" s="84"/>
      <c r="E41" s="93"/>
      <c r="F41" s="73" t="s">
        <v>92</v>
      </c>
      <c r="G41" s="26" t="s">
        <v>93</v>
      </c>
      <c r="H41" s="32"/>
    </row>
    <row r="42" spans="1:8" ht="21">
      <c r="A42" s="9" t="s">
        <v>94</v>
      </c>
      <c r="B42" s="82">
        <v>3000</v>
      </c>
      <c r="C42" s="83">
        <v>4000</v>
      </c>
      <c r="D42" s="82">
        <v>3000</v>
      </c>
      <c r="E42" s="83">
        <v>3500</v>
      </c>
      <c r="F42" s="73"/>
      <c r="G42" s="26" t="s">
        <v>95</v>
      </c>
      <c r="H42" s="32"/>
    </row>
    <row r="43" spans="1:8" ht="21">
      <c r="A43" s="9" t="s">
        <v>96</v>
      </c>
      <c r="B43" s="82"/>
      <c r="C43" s="83"/>
      <c r="D43" s="82"/>
      <c r="E43" s="83"/>
      <c r="F43" s="73"/>
      <c r="G43" s="26" t="s">
        <v>97</v>
      </c>
      <c r="H43" s="32"/>
    </row>
    <row r="44" spans="1:8" ht="21">
      <c r="A44" s="9" t="s">
        <v>57</v>
      </c>
      <c r="B44" s="82">
        <v>1788.9</v>
      </c>
      <c r="C44" s="83">
        <v>4000</v>
      </c>
      <c r="D44" s="82">
        <v>1773.13</v>
      </c>
      <c r="E44" s="83">
        <v>3800</v>
      </c>
      <c r="F44" s="73"/>
      <c r="G44" s="26" t="s">
        <v>98</v>
      </c>
      <c r="H44" s="32"/>
    </row>
    <row r="45" spans="1:8" ht="21">
      <c r="A45" s="9" t="s">
        <v>99</v>
      </c>
      <c r="B45" s="82">
        <v>3517.53</v>
      </c>
      <c r="C45" s="83"/>
      <c r="D45" s="82">
        <v>1300.8599999999999</v>
      </c>
      <c r="E45" s="83"/>
      <c r="F45" s="73"/>
      <c r="G45" s="26"/>
      <c r="H45" s="85"/>
    </row>
    <row r="46" spans="1:8" ht="21">
      <c r="A46" s="9" t="s">
        <v>100</v>
      </c>
      <c r="B46" s="82">
        <v>2571.1</v>
      </c>
      <c r="C46" s="83"/>
      <c r="D46" s="82">
        <v>5054.43</v>
      </c>
      <c r="E46" s="83"/>
      <c r="F46" s="73"/>
      <c r="G46" s="26" t="s">
        <v>101</v>
      </c>
      <c r="H46" s="32"/>
    </row>
    <row r="47" spans="1:8" ht="21">
      <c r="A47" s="9" t="s">
        <v>102</v>
      </c>
      <c r="B47" s="82">
        <v>0</v>
      </c>
      <c r="C47" s="83"/>
      <c r="D47" s="82">
        <v>923.76</v>
      </c>
      <c r="E47" s="83"/>
      <c r="F47" s="73"/>
      <c r="G47" s="40" t="s">
        <v>103</v>
      </c>
      <c r="H47" s="32"/>
    </row>
    <row r="48" spans="1:8" ht="21">
      <c r="A48" s="9" t="s">
        <v>104</v>
      </c>
      <c r="B48" s="82">
        <v>16212.72</v>
      </c>
      <c r="C48" s="83"/>
      <c r="D48" s="94">
        <v>15007.19</v>
      </c>
      <c r="E48" s="83"/>
      <c r="F48" s="73"/>
      <c r="G48" s="26" t="s">
        <v>105</v>
      </c>
      <c r="H48" s="85"/>
    </row>
    <row r="49" spans="1:8" ht="21">
      <c r="A49" s="9" t="s">
        <v>106</v>
      </c>
      <c r="B49" s="84">
        <v>481.81</v>
      </c>
      <c r="C49" s="83"/>
      <c r="D49" s="84">
        <v>481.81</v>
      </c>
      <c r="E49" s="83"/>
      <c r="F49" s="73" t="s">
        <v>107</v>
      </c>
      <c r="G49" s="26" t="s">
        <v>108</v>
      </c>
      <c r="H49" s="85"/>
    </row>
    <row r="50" spans="1:8" ht="41.25">
      <c r="A50" s="36" t="s">
        <v>109</v>
      </c>
      <c r="B50" s="82"/>
      <c r="C50" s="83">
        <v>700</v>
      </c>
      <c r="D50" s="82"/>
      <c r="E50" s="83">
        <v>700</v>
      </c>
      <c r="F50" s="73"/>
      <c r="G50" s="26" t="s">
        <v>110</v>
      </c>
      <c r="H50" s="32"/>
    </row>
    <row r="51" spans="1:8" ht="21">
      <c r="A51" s="37" t="s">
        <v>111</v>
      </c>
      <c r="B51" s="82">
        <v>196.02</v>
      </c>
      <c r="C51" s="83"/>
      <c r="D51" s="82">
        <v>71.28</v>
      </c>
      <c r="E51" s="83"/>
      <c r="F51" s="73" t="s">
        <v>112</v>
      </c>
      <c r="G51" s="26"/>
      <c r="H51" s="32"/>
    </row>
    <row r="52" spans="1:8" ht="21">
      <c r="A52" s="37" t="s">
        <v>113</v>
      </c>
      <c r="B52" s="82">
        <v>64</v>
      </c>
      <c r="C52" s="83"/>
      <c r="D52" s="82">
        <v>128</v>
      </c>
      <c r="E52" s="83"/>
      <c r="F52" s="73" t="s">
        <v>114</v>
      </c>
      <c r="G52" s="26"/>
      <c r="H52" s="32"/>
    </row>
    <row r="53" spans="1:8" ht="21">
      <c r="A53" s="37" t="s">
        <v>115</v>
      </c>
      <c r="B53" s="82">
        <v>0</v>
      </c>
      <c r="C53" s="83"/>
      <c r="D53" s="82">
        <v>112.32</v>
      </c>
      <c r="E53" s="83"/>
      <c r="F53" s="73" t="s">
        <v>116</v>
      </c>
      <c r="G53" s="26"/>
      <c r="H53" s="32"/>
    </row>
    <row r="54" spans="1:8" ht="21">
      <c r="A54" s="37" t="s">
        <v>117</v>
      </c>
      <c r="B54" s="82">
        <v>0</v>
      </c>
      <c r="C54" s="83"/>
      <c r="D54" s="82">
        <v>32</v>
      </c>
      <c r="E54" s="83"/>
      <c r="F54" s="73" t="s">
        <v>118</v>
      </c>
      <c r="G54" s="26"/>
      <c r="H54" s="32"/>
    </row>
    <row r="55" spans="1:8" ht="21">
      <c r="A55" s="37" t="s">
        <v>119</v>
      </c>
      <c r="B55" s="82">
        <v>26.22</v>
      </c>
      <c r="C55" s="83"/>
      <c r="D55" s="82">
        <v>60.72</v>
      </c>
      <c r="E55" s="83"/>
      <c r="F55" s="73" t="s">
        <v>120</v>
      </c>
      <c r="G55" s="26"/>
      <c r="H55" s="32"/>
    </row>
    <row r="56" spans="1:8" ht="21">
      <c r="A56" s="36" t="s">
        <v>121</v>
      </c>
      <c r="B56" s="82">
        <v>287.64</v>
      </c>
      <c r="C56" s="83">
        <v>200</v>
      </c>
      <c r="D56" s="82">
        <v>226.44</v>
      </c>
      <c r="E56" s="83">
        <v>200</v>
      </c>
      <c r="F56" s="73" t="s">
        <v>122</v>
      </c>
      <c r="G56" s="26" t="s">
        <v>123</v>
      </c>
      <c r="H56" s="32"/>
    </row>
    <row r="57" spans="1:8" ht="21">
      <c r="A57" s="36" t="s">
        <v>124</v>
      </c>
      <c r="B57" s="82">
        <v>173.6</v>
      </c>
      <c r="C57" s="83">
        <v>200</v>
      </c>
      <c r="D57" s="82">
        <v>173.6</v>
      </c>
      <c r="E57" s="83">
        <v>200</v>
      </c>
      <c r="F57" s="73" t="s">
        <v>125</v>
      </c>
      <c r="G57" s="26" t="s">
        <v>126</v>
      </c>
      <c r="H57" s="32"/>
    </row>
    <row r="58" spans="1:8" ht="21">
      <c r="A58" s="37" t="s">
        <v>127</v>
      </c>
      <c r="B58" s="82"/>
      <c r="C58" s="83"/>
      <c r="D58" s="82"/>
      <c r="E58" s="83"/>
      <c r="F58" s="95">
        <v>6.18</v>
      </c>
      <c r="G58" s="26"/>
      <c r="H58" s="32"/>
    </row>
    <row r="59" spans="1:8" ht="21">
      <c r="A59" s="37" t="s">
        <v>128</v>
      </c>
      <c r="B59" s="82"/>
      <c r="C59" s="83"/>
      <c r="D59" s="82"/>
      <c r="E59" s="83"/>
      <c r="F59" s="95">
        <v>6.18</v>
      </c>
      <c r="G59" s="26"/>
      <c r="H59" s="32"/>
    </row>
    <row r="60" spans="1:8" ht="21">
      <c r="A60" s="37" t="s">
        <v>129</v>
      </c>
      <c r="B60" s="82"/>
      <c r="C60" s="83"/>
      <c r="D60" s="82"/>
      <c r="E60" s="83"/>
      <c r="F60" s="95">
        <v>9.34</v>
      </c>
      <c r="G60" s="26"/>
      <c r="H60" s="32"/>
    </row>
    <row r="61" spans="1:8" ht="21">
      <c r="A61" s="36" t="s">
        <v>130</v>
      </c>
      <c r="B61" s="82">
        <v>8621.0499999999993</v>
      </c>
      <c r="C61" s="83">
        <v>4800</v>
      </c>
      <c r="D61" s="82">
        <v>7232.83</v>
      </c>
      <c r="E61" s="83">
        <v>3500</v>
      </c>
      <c r="F61" s="73"/>
      <c r="G61" s="26" t="s">
        <v>131</v>
      </c>
      <c r="H61" s="32"/>
    </row>
    <row r="62" spans="1:8" ht="21">
      <c r="A62" s="36" t="s">
        <v>132</v>
      </c>
      <c r="B62" s="82">
        <v>4970.7</v>
      </c>
      <c r="C62" s="83">
        <v>4500</v>
      </c>
      <c r="D62" s="82">
        <v>4052.91</v>
      </c>
      <c r="E62" s="83">
        <v>3400</v>
      </c>
      <c r="F62" s="73" t="s">
        <v>133</v>
      </c>
      <c r="G62" s="26" t="s">
        <v>131</v>
      </c>
      <c r="H62" s="32"/>
    </row>
    <row r="63" spans="1:8" ht="21">
      <c r="A63" s="36" t="s">
        <v>134</v>
      </c>
      <c r="B63" s="84">
        <v>6487.2</v>
      </c>
      <c r="C63" s="87">
        <v>5500</v>
      </c>
      <c r="D63" s="84">
        <v>5618</v>
      </c>
      <c r="E63" s="87">
        <v>4779</v>
      </c>
      <c r="F63" s="73" t="s">
        <v>135</v>
      </c>
      <c r="G63" s="26" t="s">
        <v>136</v>
      </c>
      <c r="H63" s="32"/>
    </row>
    <row r="64" spans="1:8" ht="21">
      <c r="A64" s="9" t="s">
        <v>137</v>
      </c>
      <c r="B64" s="84"/>
      <c r="C64" s="87"/>
      <c r="D64" s="84"/>
      <c r="E64" s="87"/>
      <c r="F64" s="73" t="s">
        <v>138</v>
      </c>
      <c r="G64" s="26"/>
      <c r="H64" s="32"/>
    </row>
    <row r="65" spans="1:8" ht="21">
      <c r="A65" s="36" t="s">
        <v>139</v>
      </c>
      <c r="B65" s="82">
        <v>0</v>
      </c>
      <c r="C65" s="83"/>
      <c r="D65" s="82">
        <v>125</v>
      </c>
      <c r="E65" s="83"/>
      <c r="F65" s="73"/>
      <c r="G65" s="26" t="s">
        <v>140</v>
      </c>
      <c r="H65" s="32"/>
    </row>
    <row r="66" spans="1:8" ht="21">
      <c r="A66" s="36" t="s">
        <v>141</v>
      </c>
      <c r="B66" s="82">
        <v>1508.32</v>
      </c>
      <c r="C66" s="83"/>
      <c r="D66" s="82">
        <v>1131.24</v>
      </c>
      <c r="E66" s="83"/>
      <c r="F66" s="73" t="s">
        <v>142</v>
      </c>
      <c r="G66" s="26"/>
      <c r="H66" s="32"/>
    </row>
    <row r="67" spans="1:8" ht="21">
      <c r="A67" s="36" t="s">
        <v>143</v>
      </c>
      <c r="B67" s="82">
        <v>358.4</v>
      </c>
      <c r="C67" s="83"/>
      <c r="D67" s="82">
        <v>358.4</v>
      </c>
      <c r="E67" s="83"/>
      <c r="F67" s="73" t="s">
        <v>144</v>
      </c>
      <c r="G67" s="26"/>
      <c r="H67" s="32"/>
    </row>
    <row r="68" spans="1:8" ht="21">
      <c r="A68" s="36" t="s">
        <v>145</v>
      </c>
      <c r="B68" s="84">
        <v>8626.48</v>
      </c>
      <c r="C68" s="83"/>
      <c r="D68" s="84">
        <v>4622.8</v>
      </c>
      <c r="E68" s="83"/>
      <c r="F68" s="73"/>
      <c r="G68" s="26" t="s">
        <v>146</v>
      </c>
      <c r="H68" s="32"/>
    </row>
    <row r="69" spans="1:8" ht="40.5">
      <c r="A69" s="9" t="s">
        <v>147</v>
      </c>
      <c r="B69" s="82">
        <v>30046.45</v>
      </c>
      <c r="C69" s="83"/>
      <c r="D69" s="82">
        <v>9815.49</v>
      </c>
      <c r="E69" s="83"/>
      <c r="F69" s="73" t="s">
        <v>148</v>
      </c>
      <c r="G69" s="26" t="s">
        <v>149</v>
      </c>
      <c r="H69" s="32"/>
    </row>
    <row r="70" spans="1:8" ht="21">
      <c r="A70" s="36" t="s">
        <v>150</v>
      </c>
      <c r="B70" s="82">
        <v>665.76</v>
      </c>
      <c r="C70" s="83"/>
      <c r="D70" s="82">
        <v>665.76</v>
      </c>
      <c r="E70" s="83"/>
      <c r="F70" s="74" t="s">
        <v>151</v>
      </c>
      <c r="G70" s="28"/>
      <c r="H70" s="32"/>
    </row>
    <row r="71" spans="1:8" ht="41.25">
      <c r="A71" s="36" t="s">
        <v>152</v>
      </c>
      <c r="B71" s="82">
        <v>1738</v>
      </c>
      <c r="C71" s="83"/>
      <c r="D71" s="82">
        <v>1010.5</v>
      </c>
      <c r="E71" s="83"/>
      <c r="F71" s="73"/>
      <c r="G71" s="26" t="s">
        <v>153</v>
      </c>
      <c r="H71" s="32"/>
    </row>
    <row r="72" spans="1:8" ht="21">
      <c r="A72" s="9" t="s">
        <v>154</v>
      </c>
      <c r="B72" s="82"/>
      <c r="C72" s="83"/>
      <c r="D72" s="82"/>
      <c r="E72" s="83"/>
      <c r="F72" s="73"/>
      <c r="G72" s="26"/>
      <c r="H72" s="32"/>
    </row>
    <row r="73" spans="1:8" ht="21">
      <c r="A73" s="9" t="s">
        <v>155</v>
      </c>
      <c r="B73" s="82"/>
      <c r="C73" s="83">
        <v>1000</v>
      </c>
      <c r="D73" s="82"/>
      <c r="E73" s="83">
        <v>1000</v>
      </c>
      <c r="F73" s="73"/>
      <c r="G73" s="26" t="s">
        <v>156</v>
      </c>
      <c r="H73" s="32"/>
    </row>
    <row r="74" spans="1:8" ht="21">
      <c r="A74" s="9" t="s">
        <v>157</v>
      </c>
      <c r="B74" s="82"/>
      <c r="C74" s="83"/>
      <c r="D74" s="82"/>
      <c r="E74" s="83"/>
      <c r="F74" s="73"/>
      <c r="G74" s="26" t="s">
        <v>158</v>
      </c>
      <c r="H74" s="32"/>
    </row>
    <row r="75" spans="1:8" ht="21">
      <c r="A75" s="9" t="s">
        <v>159</v>
      </c>
      <c r="B75" s="82">
        <v>450</v>
      </c>
      <c r="C75" s="83"/>
      <c r="D75" s="82">
        <v>450</v>
      </c>
      <c r="E75" s="83"/>
      <c r="F75" s="73"/>
      <c r="G75" s="26" t="s">
        <v>160</v>
      </c>
      <c r="H75" s="32"/>
    </row>
    <row r="76" spans="1:8" ht="21">
      <c r="A76" s="9" t="s">
        <v>161</v>
      </c>
      <c r="B76" s="82">
        <v>500</v>
      </c>
      <c r="C76" s="83"/>
      <c r="D76" s="82">
        <v>500</v>
      </c>
      <c r="E76" s="83"/>
      <c r="F76" s="73"/>
      <c r="G76" s="26"/>
      <c r="H76" s="32"/>
    </row>
    <row r="77" spans="1:8" ht="61.5">
      <c r="A77" s="9" t="s">
        <v>162</v>
      </c>
      <c r="B77" s="82">
        <v>200</v>
      </c>
      <c r="C77" s="83"/>
      <c r="D77" s="82">
        <v>200</v>
      </c>
      <c r="E77" s="83"/>
      <c r="F77" s="73"/>
      <c r="G77" s="26" t="s">
        <v>163</v>
      </c>
      <c r="H77" s="32"/>
    </row>
    <row r="78" spans="1:8" ht="21">
      <c r="A78" s="78" t="s">
        <v>164</v>
      </c>
      <c r="B78" s="96">
        <f>SUM(B3:B77)</f>
        <v>210289.16000000003</v>
      </c>
      <c r="C78" s="97">
        <f>SUM(C3:C77)</f>
        <v>204572.25</v>
      </c>
      <c r="D78" s="96">
        <f>ROUND(SUM(D3:D77),2)</f>
        <v>202135.18</v>
      </c>
      <c r="E78" s="97">
        <f>SUM(E3:E77)</f>
        <v>153802.25</v>
      </c>
      <c r="F78" s="98"/>
      <c r="G78" s="26"/>
      <c r="H78" s="32"/>
    </row>
    <row r="79" spans="1:8" ht="21">
      <c r="A79" s="78"/>
      <c r="B79" s="99"/>
      <c r="C79" s="100">
        <f>SUM(B78:C78)</f>
        <v>414861.41000000003</v>
      </c>
      <c r="D79" s="101">
        <f>D78+E78</f>
        <v>355937.43</v>
      </c>
      <c r="E79" s="100"/>
      <c r="F79" s="102"/>
      <c r="G79" s="26"/>
      <c r="H79" s="32"/>
    </row>
    <row r="80" spans="1:8" ht="41.25">
      <c r="A80" s="103" t="s">
        <v>165</v>
      </c>
      <c r="B80" s="32"/>
      <c r="C80" s="32"/>
      <c r="D80" s="33"/>
      <c r="E80" s="33"/>
      <c r="F80" s="32"/>
      <c r="G80" s="32"/>
      <c r="H80" s="32"/>
    </row>
    <row r="81" spans="1:8" ht="21">
      <c r="A81" s="104" t="s">
        <v>166</v>
      </c>
      <c r="B81" s="32"/>
      <c r="C81" s="32"/>
      <c r="D81" s="33"/>
      <c r="E81" s="33"/>
      <c r="F81" s="32"/>
      <c r="G81" s="32"/>
      <c r="H81" s="32"/>
    </row>
    <row r="82" spans="1:8" ht="21">
      <c r="A82" s="32"/>
      <c r="B82" s="32"/>
      <c r="C82" s="32"/>
      <c r="D82" s="33"/>
      <c r="E82" s="33"/>
      <c r="F82" s="32"/>
      <c r="G82" s="33"/>
      <c r="H82" s="32"/>
    </row>
    <row r="83" spans="1:8" ht="21">
      <c r="A83" s="32"/>
      <c r="B83" s="32"/>
      <c r="C83" s="32"/>
      <c r="D83" s="33"/>
      <c r="E83" s="33"/>
      <c r="F83" s="32"/>
      <c r="G83" s="32"/>
      <c r="H83" s="32"/>
    </row>
    <row r="84" spans="1:8">
      <c r="D84" s="105"/>
      <c r="E84" s="105"/>
    </row>
    <row r="85" spans="1:8">
      <c r="D85" s="105"/>
      <c r="E85" s="105"/>
    </row>
    <row r="87" spans="1:8">
      <c r="A87" s="34" t="s">
        <v>167</v>
      </c>
      <c r="D87" s="105"/>
      <c r="E87" s="105"/>
    </row>
    <row r="88" spans="1:8">
      <c r="D88" s="105"/>
      <c r="E88" s="105"/>
    </row>
  </sheetData>
  <mergeCells count="2">
    <mergeCell ref="B1:C1"/>
    <mergeCell ref="D1:E1"/>
  </mergeCells>
  <pageMargins left="0.25" right="0.25" top="0.75" bottom="0.75" header="0.3" footer="0.3"/>
  <pageSetup paperSize="3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F008-E8DC-47E3-993A-C60A1EC44944}">
  <sheetPr>
    <pageSetUpPr fitToPage="1"/>
  </sheetPr>
  <dimension ref="A1:H103"/>
  <sheetViews>
    <sheetView zoomScaleNormal="100" workbookViewId="0">
      <pane xSplit="3" ySplit="2" topLeftCell="D48" activePane="bottomRight" state="frozen"/>
      <selection pane="bottomRight" activeCell="F67" sqref="F67"/>
      <selection pane="bottomLeft" activeCell="A3" sqref="A3"/>
      <selection pane="topRight" activeCell="I1" sqref="I1"/>
    </sheetView>
  </sheetViews>
  <sheetFormatPr defaultColWidth="9.140625" defaultRowHeight="15"/>
  <cols>
    <col min="1" max="1" width="43.140625" customWidth="1"/>
    <col min="2" max="2" width="20.7109375" bestFit="1" customWidth="1"/>
    <col min="3" max="3" width="21.140625" bestFit="1" customWidth="1"/>
    <col min="4" max="5" width="20.7109375" customWidth="1"/>
    <col min="6" max="6" width="78" customWidth="1"/>
    <col min="7" max="7" width="149.28515625" style="34" hidden="1" customWidth="1"/>
    <col min="8" max="8" width="9.140625" customWidth="1"/>
  </cols>
  <sheetData>
    <row r="1" spans="1:8" ht="23.25">
      <c r="A1" s="29" t="s">
        <v>168</v>
      </c>
      <c r="B1" s="111" t="s">
        <v>1</v>
      </c>
      <c r="C1" s="112"/>
      <c r="D1" s="111" t="s">
        <v>2</v>
      </c>
      <c r="E1" s="112"/>
      <c r="F1" s="22" t="s">
        <v>3</v>
      </c>
      <c r="G1" s="31" t="s">
        <v>4</v>
      </c>
    </row>
    <row r="2" spans="1:8" ht="21">
      <c r="A2" s="7" t="s">
        <v>5</v>
      </c>
      <c r="B2" s="12" t="s">
        <v>6</v>
      </c>
      <c r="C2" s="13" t="s">
        <v>7</v>
      </c>
      <c r="D2" s="12" t="s">
        <v>6</v>
      </c>
      <c r="E2" s="13" t="s">
        <v>7</v>
      </c>
      <c r="F2" s="10"/>
      <c r="G2" s="26"/>
      <c r="H2" s="1"/>
    </row>
    <row r="3" spans="1:8" ht="31.15" customHeight="1">
      <c r="A3" s="8" t="s">
        <v>8</v>
      </c>
      <c r="B3" s="14">
        <v>8129</v>
      </c>
      <c r="C3" s="15"/>
      <c r="D3" s="14">
        <v>11555</v>
      </c>
      <c r="E3" s="15"/>
      <c r="F3" s="11" t="s">
        <v>9</v>
      </c>
      <c r="G3" s="26" t="s">
        <v>10</v>
      </c>
      <c r="H3" s="1"/>
    </row>
    <row r="4" spans="1:8" ht="21">
      <c r="A4" s="8" t="s">
        <v>11</v>
      </c>
      <c r="B4" s="39"/>
      <c r="C4" s="15"/>
      <c r="D4" s="39"/>
      <c r="E4" s="15"/>
      <c r="F4" s="11" t="s">
        <v>169</v>
      </c>
      <c r="G4" s="26" t="s">
        <v>13</v>
      </c>
      <c r="H4" s="2"/>
    </row>
    <row r="5" spans="1:8" ht="21">
      <c r="A5" s="8" t="s">
        <v>14</v>
      </c>
      <c r="B5" s="14">
        <v>1770</v>
      </c>
      <c r="C5" s="15"/>
      <c r="D5" s="14">
        <v>1770</v>
      </c>
      <c r="E5" s="15"/>
      <c r="F5" s="23"/>
      <c r="G5" s="26" t="s">
        <v>15</v>
      </c>
      <c r="H5" s="1"/>
    </row>
    <row r="6" spans="1:8" ht="21">
      <c r="A6" s="8" t="s">
        <v>16</v>
      </c>
      <c r="B6" s="14"/>
      <c r="C6" s="15">
        <v>600</v>
      </c>
      <c r="D6" s="16"/>
      <c r="E6" s="15">
        <v>600</v>
      </c>
      <c r="F6" s="23" t="s">
        <v>170</v>
      </c>
      <c r="G6" s="26"/>
      <c r="H6" s="1"/>
    </row>
    <row r="7" spans="1:8" ht="21">
      <c r="A7" s="8" t="s">
        <v>18</v>
      </c>
      <c r="B7" s="14"/>
      <c r="C7" s="15"/>
      <c r="D7" s="14"/>
      <c r="E7" s="15"/>
      <c r="F7" s="23" t="s">
        <v>19</v>
      </c>
      <c r="G7" s="26"/>
      <c r="H7" s="1"/>
    </row>
    <row r="8" spans="1:8" ht="21">
      <c r="A8" s="8" t="s">
        <v>20</v>
      </c>
      <c r="B8" s="14"/>
      <c r="C8" s="15">
        <v>60</v>
      </c>
      <c r="D8" s="14"/>
      <c r="E8" s="15">
        <v>60</v>
      </c>
      <c r="F8" s="23"/>
      <c r="G8" s="26"/>
      <c r="H8" s="1"/>
    </row>
    <row r="9" spans="1:8" ht="21">
      <c r="A9" s="8" t="s">
        <v>21</v>
      </c>
      <c r="B9" s="14"/>
      <c r="C9" s="15">
        <v>300</v>
      </c>
      <c r="D9" s="14"/>
      <c r="E9" s="15">
        <v>300</v>
      </c>
      <c r="F9" s="23"/>
      <c r="G9" s="26"/>
      <c r="H9" s="1"/>
    </row>
    <row r="10" spans="1:8" ht="21">
      <c r="A10" s="8" t="s">
        <v>23</v>
      </c>
      <c r="B10" s="14"/>
      <c r="C10" s="15"/>
      <c r="D10" s="14"/>
      <c r="E10" s="15"/>
      <c r="F10" s="23" t="s">
        <v>24</v>
      </c>
      <c r="G10" s="26" t="s">
        <v>25</v>
      </c>
      <c r="H10" s="1"/>
    </row>
    <row r="11" spans="1:8" ht="21">
      <c r="A11" s="8" t="s">
        <v>26</v>
      </c>
      <c r="B11" s="14">
        <v>26686.76</v>
      </c>
      <c r="C11" s="15">
        <v>26976</v>
      </c>
      <c r="D11" s="14">
        <v>32639.78</v>
      </c>
      <c r="E11" s="15">
        <v>22056</v>
      </c>
      <c r="F11" s="23" t="s">
        <v>27</v>
      </c>
      <c r="G11" s="26"/>
      <c r="H11" s="1"/>
    </row>
    <row r="12" spans="1:8" ht="21">
      <c r="A12" s="8" t="s">
        <v>28</v>
      </c>
      <c r="B12" s="84">
        <v>4500.6099999999997</v>
      </c>
      <c r="C12" s="87">
        <v>1885</v>
      </c>
      <c r="D12" s="84">
        <v>5399.88</v>
      </c>
      <c r="E12" s="87">
        <v>2080</v>
      </c>
      <c r="F12" s="23" t="s">
        <v>171</v>
      </c>
      <c r="G12" s="26" t="s">
        <v>30</v>
      </c>
      <c r="H12" s="1"/>
    </row>
    <row r="13" spans="1:8" ht="21">
      <c r="A13" s="8" t="s">
        <v>33</v>
      </c>
      <c r="B13" s="14">
        <v>1928.43</v>
      </c>
      <c r="C13" s="15"/>
      <c r="D13" s="14"/>
      <c r="E13" s="15"/>
      <c r="F13" s="59"/>
      <c r="G13" s="26" t="s">
        <v>34</v>
      </c>
      <c r="H13" s="1"/>
    </row>
    <row r="14" spans="1:8" ht="21">
      <c r="A14" s="8" t="s">
        <v>35</v>
      </c>
      <c r="B14" s="75"/>
      <c r="C14" s="15"/>
      <c r="D14" s="14"/>
      <c r="E14" s="15"/>
      <c r="F14" s="59" t="s">
        <v>36</v>
      </c>
      <c r="G14" s="26"/>
      <c r="H14" s="1"/>
    </row>
    <row r="15" spans="1:8" ht="21">
      <c r="A15" s="8" t="s">
        <v>37</v>
      </c>
      <c r="B15" s="14">
        <v>14421.58</v>
      </c>
      <c r="C15" s="15">
        <v>15500</v>
      </c>
      <c r="D15" s="14">
        <v>18542.68</v>
      </c>
      <c r="E15" s="15">
        <v>12250</v>
      </c>
      <c r="F15" s="23" t="s">
        <v>38</v>
      </c>
      <c r="G15" s="26" t="s">
        <v>39</v>
      </c>
      <c r="H15" s="1"/>
    </row>
    <row r="16" spans="1:8" ht="102">
      <c r="A16" s="8" t="s">
        <v>40</v>
      </c>
      <c r="B16" s="14">
        <v>4964</v>
      </c>
      <c r="C16" s="15"/>
      <c r="D16" s="14">
        <v>4113.6000000000004</v>
      </c>
      <c r="E16" s="15"/>
      <c r="F16" s="106" t="s">
        <v>172</v>
      </c>
      <c r="G16" s="26"/>
      <c r="H16" s="1"/>
    </row>
    <row r="17" spans="1:8" ht="21">
      <c r="A17" s="8" t="s">
        <v>42</v>
      </c>
      <c r="B17" s="14"/>
      <c r="C17" s="15">
        <v>3000</v>
      </c>
      <c r="D17" s="14"/>
      <c r="E17" s="15">
        <v>3000</v>
      </c>
      <c r="F17" s="23" t="s">
        <v>43</v>
      </c>
      <c r="G17" s="26"/>
      <c r="H17" s="1"/>
    </row>
    <row r="18" spans="1:8" ht="21">
      <c r="A18" s="8" t="s">
        <v>44</v>
      </c>
      <c r="B18" s="14"/>
      <c r="C18" s="15"/>
      <c r="D18" s="14"/>
      <c r="E18" s="15"/>
      <c r="F18" s="23"/>
      <c r="G18" s="26" t="s">
        <v>45</v>
      </c>
      <c r="H18" s="1"/>
    </row>
    <row r="19" spans="1:8" ht="21">
      <c r="A19" s="8" t="s">
        <v>46</v>
      </c>
      <c r="B19" s="14">
        <v>1525</v>
      </c>
      <c r="C19" s="15"/>
      <c r="D19" s="14">
        <v>1500</v>
      </c>
      <c r="E19" s="15"/>
      <c r="F19" s="23"/>
      <c r="G19" s="26" t="s">
        <v>47</v>
      </c>
      <c r="H19" s="1"/>
    </row>
    <row r="20" spans="1:8" ht="21">
      <c r="A20" s="8" t="s">
        <v>48</v>
      </c>
      <c r="B20" s="14">
        <v>100</v>
      </c>
      <c r="C20" s="15"/>
      <c r="D20" s="14">
        <v>100</v>
      </c>
      <c r="E20" s="15"/>
      <c r="F20" s="23"/>
      <c r="G20" s="26" t="s">
        <v>49</v>
      </c>
      <c r="H20" s="1"/>
    </row>
    <row r="21" spans="1:8" ht="21">
      <c r="A21" s="8" t="s">
        <v>50</v>
      </c>
      <c r="B21" s="14">
        <v>2500</v>
      </c>
      <c r="C21" s="15"/>
      <c r="D21" s="14">
        <v>2500</v>
      </c>
      <c r="E21" s="15"/>
      <c r="F21" s="23"/>
      <c r="G21" s="26" t="s">
        <v>51</v>
      </c>
      <c r="H21" s="1"/>
    </row>
    <row r="22" spans="1:8" ht="21">
      <c r="A22" s="8" t="s">
        <v>52</v>
      </c>
      <c r="B22" s="39">
        <v>21000</v>
      </c>
      <c r="C22" s="15">
        <v>22000</v>
      </c>
      <c r="D22" s="39">
        <v>18400</v>
      </c>
      <c r="E22" s="15">
        <v>18000</v>
      </c>
      <c r="F22" s="23" t="s">
        <v>53</v>
      </c>
      <c r="G22" s="26" t="s">
        <v>54</v>
      </c>
      <c r="H22" s="1"/>
    </row>
    <row r="23" spans="1:8" ht="21">
      <c r="A23" s="8" t="s">
        <v>173</v>
      </c>
      <c r="B23" s="39"/>
      <c r="C23" s="15"/>
      <c r="D23" s="39"/>
      <c r="E23" s="15"/>
      <c r="F23" s="23"/>
      <c r="G23" s="26"/>
      <c r="H23" s="1"/>
    </row>
    <row r="24" spans="1:8" ht="21">
      <c r="A24" s="8" t="s">
        <v>56</v>
      </c>
      <c r="B24" s="39"/>
      <c r="C24" s="15"/>
      <c r="D24" s="39"/>
      <c r="E24" s="15"/>
      <c r="F24" s="23"/>
      <c r="G24" s="26"/>
      <c r="H24" s="1"/>
    </row>
    <row r="25" spans="1:8" ht="21">
      <c r="A25" s="8" t="s">
        <v>174</v>
      </c>
      <c r="B25" s="39"/>
      <c r="C25" s="15"/>
      <c r="D25" s="39"/>
      <c r="E25" s="15"/>
      <c r="F25" s="23"/>
      <c r="G25" s="26"/>
      <c r="H25" s="1"/>
    </row>
    <row r="26" spans="1:8" ht="21">
      <c r="A26" s="8" t="s">
        <v>58</v>
      </c>
      <c r="B26" s="14"/>
      <c r="C26" s="15"/>
      <c r="D26" s="39">
        <v>10000</v>
      </c>
      <c r="E26" s="15"/>
      <c r="F26" s="23"/>
      <c r="G26" s="26" t="s">
        <v>54</v>
      </c>
      <c r="H26" s="1"/>
    </row>
    <row r="27" spans="1:8" ht="21">
      <c r="A27" s="8" t="s">
        <v>59</v>
      </c>
      <c r="B27" s="14"/>
      <c r="C27" s="15">
        <v>27326</v>
      </c>
      <c r="D27" s="14"/>
      <c r="E27" s="15"/>
      <c r="F27" s="23"/>
      <c r="G27" s="26" t="s">
        <v>60</v>
      </c>
      <c r="H27" s="1"/>
    </row>
    <row r="28" spans="1:8" ht="21">
      <c r="A28" s="35" t="s">
        <v>61</v>
      </c>
      <c r="B28" s="14"/>
      <c r="C28" s="15"/>
      <c r="D28" s="14"/>
      <c r="E28" s="15"/>
      <c r="F28" s="23" t="s">
        <v>62</v>
      </c>
      <c r="G28" s="26" t="s">
        <v>63</v>
      </c>
      <c r="H28" s="1"/>
    </row>
    <row r="29" spans="1:8" ht="21">
      <c r="A29" s="35" t="s">
        <v>64</v>
      </c>
      <c r="B29" s="14"/>
      <c r="C29" s="15"/>
      <c r="D29" s="14"/>
      <c r="E29" s="15"/>
      <c r="F29" s="23" t="s">
        <v>65</v>
      </c>
      <c r="G29" s="23" t="s">
        <v>66</v>
      </c>
      <c r="H29" s="1"/>
    </row>
    <row r="30" spans="1:8" ht="21">
      <c r="A30" s="8" t="s">
        <v>67</v>
      </c>
      <c r="B30" s="14">
        <v>39.979999999999997</v>
      </c>
      <c r="C30" s="15"/>
      <c r="D30" s="14">
        <v>39.979999999999997</v>
      </c>
      <c r="E30" s="15"/>
      <c r="F30" s="23" t="s">
        <v>68</v>
      </c>
      <c r="G30" s="26"/>
      <c r="H30" s="1"/>
    </row>
    <row r="31" spans="1:8" ht="21">
      <c r="A31" s="8" t="s">
        <v>69</v>
      </c>
      <c r="B31" s="14">
        <v>1467</v>
      </c>
      <c r="C31" s="15"/>
      <c r="D31" s="14">
        <v>1100</v>
      </c>
      <c r="E31" s="15"/>
      <c r="F31" s="23" t="s">
        <v>70</v>
      </c>
      <c r="G31" s="26" t="s">
        <v>71</v>
      </c>
      <c r="H31" s="1"/>
    </row>
    <row r="32" spans="1:8" ht="21">
      <c r="A32" s="8" t="s">
        <v>72</v>
      </c>
      <c r="B32" s="14">
        <v>228</v>
      </c>
      <c r="C32" s="15"/>
      <c r="D32" s="14">
        <v>180</v>
      </c>
      <c r="E32" s="15"/>
      <c r="F32" s="23" t="s">
        <v>73</v>
      </c>
      <c r="G32" s="26"/>
      <c r="H32" s="1"/>
    </row>
    <row r="33" spans="1:8" ht="21">
      <c r="A33" s="35" t="s">
        <v>74</v>
      </c>
      <c r="B33" s="14"/>
      <c r="C33" s="15"/>
      <c r="D33" s="14"/>
      <c r="E33" s="15"/>
      <c r="F33" s="23" t="s">
        <v>75</v>
      </c>
      <c r="G33" s="26" t="s">
        <v>76</v>
      </c>
      <c r="H33" s="1"/>
    </row>
    <row r="34" spans="1:8" ht="21">
      <c r="A34" s="8" t="s">
        <v>77</v>
      </c>
      <c r="B34" s="14"/>
      <c r="C34" s="15">
        <v>3500</v>
      </c>
      <c r="D34" s="14"/>
      <c r="E34" s="15">
        <v>3500</v>
      </c>
      <c r="F34" s="23"/>
      <c r="G34" s="26" t="s">
        <v>78</v>
      </c>
      <c r="H34" s="1"/>
    </row>
    <row r="35" spans="1:8" ht="21">
      <c r="A35" s="8" t="s">
        <v>79</v>
      </c>
      <c r="B35" s="14">
        <v>401.91</v>
      </c>
      <c r="C35" s="41">
        <v>47949</v>
      </c>
      <c r="D35" s="14">
        <v>401.91</v>
      </c>
      <c r="E35" s="41">
        <v>47949</v>
      </c>
      <c r="F35" s="23" t="s">
        <v>175</v>
      </c>
      <c r="G35" s="26" t="s">
        <v>81</v>
      </c>
      <c r="H35" s="1"/>
    </row>
    <row r="36" spans="1:8" ht="21">
      <c r="A36" s="8" t="s">
        <v>82</v>
      </c>
      <c r="B36" s="39">
        <v>10152</v>
      </c>
      <c r="C36" s="15"/>
      <c r="D36" s="39">
        <v>10152</v>
      </c>
      <c r="E36" s="15"/>
      <c r="F36" s="23" t="s">
        <v>83</v>
      </c>
      <c r="G36" s="26" t="s">
        <v>84</v>
      </c>
      <c r="H36" s="1"/>
    </row>
    <row r="37" spans="1:8" ht="21">
      <c r="A37" s="8" t="s">
        <v>85</v>
      </c>
      <c r="B37" s="14"/>
      <c r="C37" s="15">
        <v>8500</v>
      </c>
      <c r="D37" s="14"/>
      <c r="E37" s="15">
        <v>8500</v>
      </c>
      <c r="F37" s="23"/>
      <c r="G37" s="26" t="s">
        <v>86</v>
      </c>
      <c r="H37" s="1"/>
    </row>
    <row r="38" spans="1:8" ht="21">
      <c r="A38" s="8" t="s">
        <v>87</v>
      </c>
      <c r="B38" s="45">
        <v>2593.4</v>
      </c>
      <c r="C38" s="44">
        <v>0</v>
      </c>
      <c r="D38" s="45">
        <v>3262.66</v>
      </c>
      <c r="E38" s="44">
        <v>0</v>
      </c>
      <c r="F38" s="43" t="s">
        <v>88</v>
      </c>
      <c r="G38" s="27" t="s">
        <v>89</v>
      </c>
      <c r="H38" s="1"/>
    </row>
    <row r="39" spans="1:8" ht="21">
      <c r="A39" s="9" t="s">
        <v>90</v>
      </c>
      <c r="B39" s="14">
        <v>7500</v>
      </c>
      <c r="C39" s="15">
        <v>16000</v>
      </c>
      <c r="D39" s="14">
        <v>7500</v>
      </c>
      <c r="E39" s="42">
        <v>14352</v>
      </c>
      <c r="F39" s="23"/>
      <c r="G39" s="27" t="s">
        <v>89</v>
      </c>
      <c r="H39" s="1"/>
    </row>
    <row r="40" spans="1:8" ht="21">
      <c r="A40" s="9" t="s">
        <v>91</v>
      </c>
      <c r="B40" s="39"/>
      <c r="C40" s="15"/>
      <c r="D40" s="39"/>
      <c r="E40" s="17"/>
      <c r="F40" s="23" t="s">
        <v>92</v>
      </c>
      <c r="G40" s="26" t="s">
        <v>93</v>
      </c>
      <c r="H40" s="1"/>
    </row>
    <row r="41" spans="1:8" ht="21">
      <c r="A41" s="8" t="s">
        <v>94</v>
      </c>
      <c r="B41" s="14">
        <v>3000</v>
      </c>
      <c r="C41" s="15">
        <v>4000</v>
      </c>
      <c r="D41" s="14">
        <v>3000</v>
      </c>
      <c r="E41" s="15">
        <v>3500</v>
      </c>
      <c r="F41" s="23"/>
      <c r="G41" s="26" t="s">
        <v>95</v>
      </c>
      <c r="H41" s="1"/>
    </row>
    <row r="42" spans="1:8" ht="21">
      <c r="A42" s="8" t="s">
        <v>96</v>
      </c>
      <c r="B42" s="14"/>
      <c r="C42" s="15"/>
      <c r="D42" s="14"/>
      <c r="E42" s="15"/>
      <c r="F42" s="23"/>
      <c r="G42" s="26" t="s">
        <v>97</v>
      </c>
      <c r="H42" s="1"/>
    </row>
    <row r="43" spans="1:8" ht="21">
      <c r="A43" s="8" t="s">
        <v>57</v>
      </c>
      <c r="B43" s="14">
        <v>1788.9</v>
      </c>
      <c r="C43" s="15">
        <v>4000</v>
      </c>
      <c r="D43" s="14">
        <v>1773.13</v>
      </c>
      <c r="E43" s="15">
        <v>3800</v>
      </c>
      <c r="F43" s="23"/>
      <c r="G43" s="26" t="s">
        <v>98</v>
      </c>
      <c r="H43" s="1"/>
    </row>
    <row r="44" spans="1:8" ht="21">
      <c r="A44" s="8" t="s">
        <v>99</v>
      </c>
      <c r="B44" s="14">
        <v>3517.53</v>
      </c>
      <c r="C44" s="15"/>
      <c r="D44" s="14">
        <v>1300.8599999999999</v>
      </c>
      <c r="E44" s="15"/>
      <c r="F44" s="23"/>
      <c r="G44" s="26"/>
      <c r="H44" s="2"/>
    </row>
    <row r="45" spans="1:8" ht="21">
      <c r="A45" s="8" t="s">
        <v>100</v>
      </c>
      <c r="B45" s="14">
        <v>2571.1</v>
      </c>
      <c r="C45" s="15"/>
      <c r="D45" s="14">
        <v>5054.43</v>
      </c>
      <c r="E45" s="15"/>
      <c r="F45" s="23" t="s">
        <v>176</v>
      </c>
      <c r="G45" s="26" t="s">
        <v>101</v>
      </c>
      <c r="H45" s="1"/>
    </row>
    <row r="46" spans="1:8" ht="21">
      <c r="A46" s="8" t="s">
        <v>102</v>
      </c>
      <c r="B46" s="14">
        <v>0</v>
      </c>
      <c r="C46" s="15"/>
      <c r="D46" s="14">
        <v>923.76</v>
      </c>
      <c r="E46" s="15"/>
      <c r="F46" s="23"/>
      <c r="G46" s="40" t="s">
        <v>103</v>
      </c>
      <c r="H46" s="1"/>
    </row>
    <row r="47" spans="1:8" ht="21">
      <c r="A47" s="9" t="s">
        <v>104</v>
      </c>
      <c r="B47" s="14">
        <v>16212.72</v>
      </c>
      <c r="C47" s="15"/>
      <c r="D47" s="46">
        <v>15007.19</v>
      </c>
      <c r="E47" s="15"/>
      <c r="F47" s="23"/>
      <c r="G47" s="26" t="s">
        <v>105</v>
      </c>
      <c r="H47" s="2"/>
    </row>
    <row r="48" spans="1:8" ht="21">
      <c r="A48" s="8" t="s">
        <v>106</v>
      </c>
      <c r="B48" s="39">
        <v>481.81</v>
      </c>
      <c r="C48" s="15"/>
      <c r="D48" s="39">
        <v>481.81</v>
      </c>
      <c r="E48" s="15"/>
      <c r="F48" s="23" t="s">
        <v>177</v>
      </c>
      <c r="G48" s="26" t="s">
        <v>108</v>
      </c>
      <c r="H48" s="2"/>
    </row>
    <row r="49" spans="1:8" ht="41.25">
      <c r="A49" s="36" t="s">
        <v>109</v>
      </c>
      <c r="B49" s="14"/>
      <c r="C49" s="15">
        <v>700</v>
      </c>
      <c r="D49" s="14"/>
      <c r="E49" s="15">
        <v>700</v>
      </c>
      <c r="F49" s="23"/>
      <c r="G49" s="26" t="s">
        <v>110</v>
      </c>
      <c r="H49" s="1"/>
    </row>
    <row r="50" spans="1:8" ht="21">
      <c r="A50" s="37" t="s">
        <v>111</v>
      </c>
      <c r="B50" s="14"/>
      <c r="C50" s="15"/>
      <c r="D50" s="14"/>
      <c r="E50" s="15"/>
      <c r="F50" s="23" t="s">
        <v>112</v>
      </c>
      <c r="G50" s="26"/>
      <c r="H50" s="1"/>
    </row>
    <row r="51" spans="1:8" ht="21">
      <c r="A51" s="37" t="s">
        <v>113</v>
      </c>
      <c r="B51" s="14"/>
      <c r="C51" s="15"/>
      <c r="D51" s="14"/>
      <c r="E51" s="15"/>
      <c r="F51" s="23" t="s">
        <v>114</v>
      </c>
      <c r="G51" s="26"/>
      <c r="H51" s="1"/>
    </row>
    <row r="52" spans="1:8" ht="21">
      <c r="A52" s="37" t="s">
        <v>115</v>
      </c>
      <c r="B52" s="14"/>
      <c r="C52" s="15"/>
      <c r="D52" s="14"/>
      <c r="E52" s="15"/>
      <c r="F52" s="23" t="s">
        <v>116</v>
      </c>
      <c r="G52" s="26"/>
      <c r="H52" s="1"/>
    </row>
    <row r="53" spans="1:8" ht="21">
      <c r="A53" s="37" t="s">
        <v>117</v>
      </c>
      <c r="B53" s="14"/>
      <c r="C53" s="15"/>
      <c r="D53" s="14"/>
      <c r="E53" s="15"/>
      <c r="F53" s="23" t="s">
        <v>118</v>
      </c>
      <c r="G53" s="26"/>
      <c r="H53" s="1"/>
    </row>
    <row r="54" spans="1:8" ht="21">
      <c r="A54" s="37" t="s">
        <v>119</v>
      </c>
      <c r="B54" s="14"/>
      <c r="C54" s="15"/>
      <c r="D54" s="14"/>
      <c r="E54" s="15"/>
      <c r="F54" s="23" t="s">
        <v>120</v>
      </c>
      <c r="G54" s="26"/>
      <c r="H54" s="1"/>
    </row>
    <row r="55" spans="1:8" ht="21">
      <c r="A55" s="36" t="s">
        <v>121</v>
      </c>
      <c r="B55" s="14"/>
      <c r="C55" s="15">
        <v>200</v>
      </c>
      <c r="D55" s="14"/>
      <c r="E55" s="15">
        <v>200</v>
      </c>
      <c r="F55" s="23" t="s">
        <v>122</v>
      </c>
      <c r="G55" s="26" t="s">
        <v>123</v>
      </c>
      <c r="H55" s="1"/>
    </row>
    <row r="56" spans="1:8" ht="21">
      <c r="A56" s="36" t="s">
        <v>124</v>
      </c>
      <c r="B56" s="14"/>
      <c r="C56" s="15">
        <v>200</v>
      </c>
      <c r="D56" s="14"/>
      <c r="E56" s="15">
        <v>200</v>
      </c>
      <c r="F56" s="23" t="s">
        <v>125</v>
      </c>
      <c r="G56" s="26" t="s">
        <v>126</v>
      </c>
      <c r="H56" s="1"/>
    </row>
    <row r="57" spans="1:8" ht="21">
      <c r="A57" s="37" t="s">
        <v>127</v>
      </c>
      <c r="B57" s="14"/>
      <c r="C57" s="15"/>
      <c r="D57" s="14"/>
      <c r="E57" s="15"/>
      <c r="F57" s="38">
        <v>6.18</v>
      </c>
      <c r="G57" s="26"/>
      <c r="H57" s="1"/>
    </row>
    <row r="58" spans="1:8" ht="21">
      <c r="A58" s="37" t="s">
        <v>128</v>
      </c>
      <c r="B58" s="14"/>
      <c r="C58" s="15"/>
      <c r="D58" s="14"/>
      <c r="E58" s="15"/>
      <c r="F58" s="38">
        <v>6.18</v>
      </c>
      <c r="G58" s="26"/>
      <c r="H58" s="1"/>
    </row>
    <row r="59" spans="1:8" ht="21">
      <c r="A59" s="37" t="s">
        <v>129</v>
      </c>
      <c r="B59" s="14"/>
      <c r="C59" s="15"/>
      <c r="D59" s="14"/>
      <c r="E59" s="15"/>
      <c r="F59" s="38">
        <v>9.34</v>
      </c>
      <c r="G59" s="26"/>
      <c r="H59" s="1"/>
    </row>
    <row r="60" spans="1:8" ht="21">
      <c r="A60" s="35" t="s">
        <v>130</v>
      </c>
      <c r="B60" s="14"/>
      <c r="C60" s="15">
        <v>4800</v>
      </c>
      <c r="D60" s="14"/>
      <c r="E60" s="15">
        <v>3500</v>
      </c>
      <c r="F60" s="23"/>
      <c r="G60" s="26" t="s">
        <v>131</v>
      </c>
      <c r="H60" s="1"/>
    </row>
    <row r="61" spans="1:8" ht="21">
      <c r="A61" s="35" t="s">
        <v>132</v>
      </c>
      <c r="B61" s="14"/>
      <c r="C61" s="15">
        <v>4500</v>
      </c>
      <c r="D61" s="14"/>
      <c r="E61" s="15">
        <v>3400</v>
      </c>
      <c r="F61" s="23" t="s">
        <v>133</v>
      </c>
      <c r="G61" s="26" t="s">
        <v>131</v>
      </c>
      <c r="H61" s="1"/>
    </row>
    <row r="62" spans="1:8" ht="21">
      <c r="A62" s="35" t="s">
        <v>134</v>
      </c>
      <c r="B62" s="39"/>
      <c r="C62" s="41">
        <v>5500</v>
      </c>
      <c r="D62" s="39"/>
      <c r="E62" s="41">
        <v>4779</v>
      </c>
      <c r="F62" s="23" t="s">
        <v>135</v>
      </c>
      <c r="G62" s="26" t="s">
        <v>136</v>
      </c>
      <c r="H62" s="1"/>
    </row>
    <row r="63" spans="1:8" ht="21">
      <c r="A63" s="8" t="s">
        <v>137</v>
      </c>
      <c r="B63" s="39"/>
      <c r="C63" s="41"/>
      <c r="D63" s="39"/>
      <c r="E63" s="41"/>
      <c r="F63" s="23" t="s">
        <v>138</v>
      </c>
      <c r="G63" s="26"/>
      <c r="H63" s="1"/>
    </row>
    <row r="64" spans="1:8" ht="21">
      <c r="A64" s="35" t="s">
        <v>139</v>
      </c>
      <c r="B64" s="14">
        <v>0</v>
      </c>
      <c r="C64" s="15"/>
      <c r="D64" s="14"/>
      <c r="E64" s="15"/>
      <c r="F64" s="23"/>
      <c r="G64" s="26" t="s">
        <v>140</v>
      </c>
      <c r="H64" s="1"/>
    </row>
    <row r="65" spans="1:8" ht="21">
      <c r="A65" s="35" t="s">
        <v>141</v>
      </c>
      <c r="B65" s="14"/>
      <c r="C65" s="15"/>
      <c r="D65" s="14"/>
      <c r="E65" s="15"/>
      <c r="F65" s="23" t="s">
        <v>142</v>
      </c>
      <c r="G65" s="26"/>
      <c r="H65" s="1"/>
    </row>
    <row r="66" spans="1:8" ht="21">
      <c r="A66" s="35" t="s">
        <v>143</v>
      </c>
      <c r="B66" s="14"/>
      <c r="C66" s="15"/>
      <c r="D66" s="14"/>
      <c r="E66" s="15"/>
      <c r="F66" s="23" t="s">
        <v>144</v>
      </c>
      <c r="G66" s="26"/>
      <c r="H66" s="1"/>
    </row>
    <row r="67" spans="1:8" ht="21">
      <c r="A67" s="35" t="s">
        <v>145</v>
      </c>
      <c r="B67" s="39"/>
      <c r="C67" s="15"/>
      <c r="D67" s="39"/>
      <c r="E67" s="15"/>
      <c r="F67" s="23"/>
      <c r="G67" s="26" t="s">
        <v>146</v>
      </c>
      <c r="H67" s="1"/>
    </row>
    <row r="68" spans="1:8" ht="21">
      <c r="A68" s="8" t="s">
        <v>147</v>
      </c>
      <c r="B68" s="14">
        <v>30046.45</v>
      </c>
      <c r="C68" s="15"/>
      <c r="D68" s="14">
        <v>9815.49</v>
      </c>
      <c r="E68" s="15"/>
      <c r="F68" s="23" t="s">
        <v>178</v>
      </c>
      <c r="G68" s="26" t="s">
        <v>149</v>
      </c>
      <c r="H68" s="1"/>
    </row>
    <row r="69" spans="1:8" ht="21">
      <c r="A69" s="35" t="s">
        <v>150</v>
      </c>
      <c r="B69" s="14"/>
      <c r="C69" s="15"/>
      <c r="D69" s="14"/>
      <c r="E69" s="15"/>
      <c r="F69" s="11" t="s">
        <v>151</v>
      </c>
      <c r="G69" s="28"/>
      <c r="H69" s="1"/>
    </row>
    <row r="70" spans="1:8" ht="41.25">
      <c r="A70" s="35" t="s">
        <v>152</v>
      </c>
      <c r="B70" s="14"/>
      <c r="C70" s="15"/>
      <c r="D70" s="14"/>
      <c r="E70" s="15"/>
      <c r="F70" s="23"/>
      <c r="G70" s="26" t="s">
        <v>153</v>
      </c>
      <c r="H70" s="1"/>
    </row>
    <row r="71" spans="1:8" ht="21">
      <c r="A71" s="8" t="s">
        <v>154</v>
      </c>
      <c r="B71" s="14"/>
      <c r="C71" s="15"/>
      <c r="D71" s="14"/>
      <c r="E71" s="15"/>
      <c r="F71" s="23"/>
      <c r="G71" s="26"/>
      <c r="H71" s="1"/>
    </row>
    <row r="72" spans="1:8" ht="21">
      <c r="A72" s="8" t="s">
        <v>155</v>
      </c>
      <c r="B72" s="14"/>
      <c r="C72" s="15">
        <v>1000</v>
      </c>
      <c r="D72" s="14"/>
      <c r="E72" s="15">
        <v>1000</v>
      </c>
      <c r="F72" s="23"/>
      <c r="G72" s="26" t="s">
        <v>156</v>
      </c>
      <c r="H72" s="1"/>
    </row>
    <row r="73" spans="1:8" ht="21">
      <c r="A73" s="8" t="s">
        <v>157</v>
      </c>
      <c r="B73" s="14"/>
      <c r="C73" s="15"/>
      <c r="D73" s="14"/>
      <c r="E73" s="15"/>
      <c r="F73" s="23"/>
      <c r="G73" s="26" t="s">
        <v>158</v>
      </c>
      <c r="H73" s="1"/>
    </row>
    <row r="74" spans="1:8" ht="21">
      <c r="A74" s="8" t="s">
        <v>159</v>
      </c>
      <c r="B74" s="14">
        <v>450</v>
      </c>
      <c r="C74" s="15"/>
      <c r="D74" s="14">
        <v>450</v>
      </c>
      <c r="E74" s="15"/>
      <c r="F74" s="23"/>
      <c r="G74" s="26" t="s">
        <v>160</v>
      </c>
      <c r="H74" s="1"/>
    </row>
    <row r="75" spans="1:8" ht="21">
      <c r="A75" s="8" t="s">
        <v>161</v>
      </c>
      <c r="B75" s="14">
        <v>500</v>
      </c>
      <c r="C75" s="15"/>
      <c r="D75" s="14">
        <v>500</v>
      </c>
      <c r="E75" s="15"/>
      <c r="F75" s="23"/>
      <c r="G75" s="26"/>
      <c r="H75" s="1"/>
    </row>
    <row r="76" spans="1:8" ht="61.5">
      <c r="A76" s="8" t="s">
        <v>162</v>
      </c>
      <c r="B76" s="14">
        <v>200</v>
      </c>
      <c r="C76" s="15"/>
      <c r="D76" s="14">
        <v>200</v>
      </c>
      <c r="E76" s="15"/>
      <c r="F76" s="23"/>
      <c r="G76" s="26" t="s">
        <v>163</v>
      </c>
      <c r="H76" s="1"/>
    </row>
    <row r="77" spans="1:8" ht="21">
      <c r="A77" s="7" t="s">
        <v>164</v>
      </c>
      <c r="B77" s="18">
        <f>SUM(B3:B76)</f>
        <v>168676.18</v>
      </c>
      <c r="C77" s="19">
        <f>SUM(C3:C76)</f>
        <v>198496</v>
      </c>
      <c r="D77" s="18">
        <f>ROUND(SUM(D3:D76),2)</f>
        <v>167664.16</v>
      </c>
      <c r="E77" s="19">
        <f>SUM(E3:E76)</f>
        <v>153726</v>
      </c>
      <c r="F77" s="24"/>
      <c r="G77" s="26"/>
      <c r="H77" s="1"/>
    </row>
    <row r="78" spans="1:8" ht="21">
      <c r="A78" s="7"/>
      <c r="B78" s="30"/>
      <c r="C78" s="21">
        <f>SUM(B77:C77)</f>
        <v>367172.18</v>
      </c>
      <c r="D78" s="20">
        <f>D77+E77</f>
        <v>321390.16000000003</v>
      </c>
      <c r="E78" s="21"/>
      <c r="F78" s="25"/>
      <c r="G78" s="26"/>
      <c r="H78" s="1"/>
    </row>
    <row r="79" spans="1:8" ht="21">
      <c r="A79" s="3" t="s">
        <v>165</v>
      </c>
      <c r="B79" s="1"/>
      <c r="C79" s="4">
        <f>C78*12</f>
        <v>4406066.16</v>
      </c>
      <c r="D79" s="4">
        <f>D78*6</f>
        <v>1928340.9600000002</v>
      </c>
      <c r="E79" s="4"/>
      <c r="F79" s="4">
        <f>SUM(C79:D79)</f>
        <v>6334407.1200000001</v>
      </c>
      <c r="G79" s="32"/>
      <c r="H79" s="1" t="s">
        <v>179</v>
      </c>
    </row>
    <row r="80" spans="1:8" ht="21">
      <c r="A80" s="6" t="s">
        <v>166</v>
      </c>
      <c r="B80" s="1"/>
      <c r="C80" s="1"/>
      <c r="D80" s="4"/>
      <c r="E80" s="4"/>
      <c r="F80" s="4">
        <f>C97</f>
        <v>279198.99</v>
      </c>
      <c r="G80" s="32"/>
      <c r="H80" s="1" t="s">
        <v>180</v>
      </c>
    </row>
    <row r="81" spans="1:8" ht="21">
      <c r="A81" s="72" t="s">
        <v>181</v>
      </c>
      <c r="B81" s="1"/>
      <c r="C81" s="1"/>
      <c r="D81" s="4"/>
      <c r="E81" s="4"/>
      <c r="F81" s="4">
        <v>6000</v>
      </c>
      <c r="G81" s="32"/>
      <c r="H81" s="1" t="s">
        <v>182</v>
      </c>
    </row>
    <row r="82" spans="1:8" ht="21">
      <c r="A82" s="1" t="s">
        <v>183</v>
      </c>
      <c r="B82" s="1"/>
      <c r="C82" s="70">
        <v>1197.18</v>
      </c>
      <c r="D82" s="4"/>
      <c r="E82" s="4"/>
      <c r="F82" s="4">
        <v>20915.3</v>
      </c>
      <c r="G82" s="32"/>
      <c r="H82" s="107" t="s">
        <v>184</v>
      </c>
    </row>
    <row r="83" spans="1:8" ht="21">
      <c r="A83" s="1" t="s">
        <v>185</v>
      </c>
      <c r="B83" s="1"/>
      <c r="C83" s="70">
        <v>0</v>
      </c>
      <c r="D83" s="5"/>
      <c r="E83" s="5"/>
      <c r="F83" s="4">
        <f>SUM(F79+F80+F81+F82)</f>
        <v>6640521.4100000001</v>
      </c>
      <c r="G83" s="33"/>
      <c r="H83" s="1" t="s">
        <v>186</v>
      </c>
    </row>
    <row r="84" spans="1:8" ht="21">
      <c r="A84" s="1" t="s">
        <v>143</v>
      </c>
      <c r="B84" s="1"/>
      <c r="C84" s="70">
        <v>0</v>
      </c>
      <c r="D84" s="5"/>
      <c r="E84" s="5"/>
      <c r="F84" s="1"/>
      <c r="G84" s="32"/>
      <c r="H84" s="1"/>
    </row>
    <row r="85" spans="1:8" ht="21">
      <c r="A85" s="1" t="s">
        <v>141</v>
      </c>
      <c r="C85" s="70">
        <v>9804.08</v>
      </c>
      <c r="F85" s="70">
        <v>6800000</v>
      </c>
      <c r="H85" s="1" t="s">
        <v>187</v>
      </c>
    </row>
    <row r="86" spans="1:8" ht="21">
      <c r="A86" s="1" t="s">
        <v>188</v>
      </c>
      <c r="B86" s="1"/>
      <c r="C86" s="70">
        <v>0</v>
      </c>
      <c r="D86" s="4"/>
      <c r="E86" s="4"/>
      <c r="F86" s="4">
        <f>F85-F83</f>
        <v>159478.58999999985</v>
      </c>
      <c r="H86" s="1" t="s">
        <v>189</v>
      </c>
    </row>
    <row r="87" spans="1:8" ht="21">
      <c r="A87" s="1" t="s">
        <v>190</v>
      </c>
      <c r="B87" s="1"/>
      <c r="C87" s="70">
        <v>5538</v>
      </c>
      <c r="D87" s="4"/>
      <c r="E87" s="4"/>
      <c r="F87" s="4">
        <f>F86/18</f>
        <v>8859.921666666658</v>
      </c>
      <c r="H87" s="1" t="s">
        <v>191</v>
      </c>
    </row>
    <row r="88" spans="1:8" ht="21">
      <c r="A88" s="1" t="s">
        <v>192</v>
      </c>
      <c r="B88" s="1"/>
      <c r="C88" s="70">
        <v>5238.9799999999996</v>
      </c>
      <c r="D88" s="1"/>
      <c r="E88" s="1"/>
      <c r="F88" s="1"/>
    </row>
    <row r="89" spans="1:8" ht="21">
      <c r="A89" s="1" t="s">
        <v>193</v>
      </c>
      <c r="B89" s="1"/>
      <c r="C89" s="70">
        <v>0</v>
      </c>
      <c r="D89" s="1"/>
      <c r="E89" s="1"/>
      <c r="F89" s="1"/>
    </row>
    <row r="90" spans="1:8" ht="21">
      <c r="A90" s="1" t="s">
        <v>121</v>
      </c>
      <c r="B90" s="1"/>
      <c r="C90" s="70">
        <v>296.82</v>
      </c>
      <c r="D90" s="1"/>
      <c r="E90" s="1"/>
      <c r="F90" s="1"/>
    </row>
    <row r="91" spans="1:8" ht="21">
      <c r="A91" s="1" t="s">
        <v>134</v>
      </c>
      <c r="B91" s="1"/>
      <c r="C91" s="70">
        <v>0</v>
      </c>
      <c r="D91" s="1"/>
      <c r="E91" s="1"/>
      <c r="F91" s="1"/>
    </row>
    <row r="92" spans="1:8" ht="21">
      <c r="A92" s="1" t="s">
        <v>194</v>
      </c>
      <c r="B92" s="1"/>
      <c r="C92" s="70">
        <v>51154.66</v>
      </c>
      <c r="D92" s="1"/>
      <c r="E92" s="1"/>
      <c r="F92" s="1"/>
    </row>
    <row r="93" spans="1:8" ht="21">
      <c r="A93" s="1" t="s">
        <v>195</v>
      </c>
      <c r="B93" s="1"/>
      <c r="C93" s="70">
        <v>54376.67</v>
      </c>
      <c r="D93" s="1"/>
      <c r="E93" s="1"/>
      <c r="F93" s="1"/>
    </row>
    <row r="94" spans="1:8" ht="21">
      <c r="A94" s="1" t="s">
        <v>152</v>
      </c>
      <c r="B94" s="1"/>
      <c r="C94" s="70">
        <v>12991.88</v>
      </c>
      <c r="D94" s="1"/>
      <c r="E94" s="1"/>
      <c r="F94" s="1"/>
    </row>
    <row r="95" spans="1:8" ht="21">
      <c r="A95" s="1" t="s">
        <v>145</v>
      </c>
      <c r="B95" s="1"/>
      <c r="C95" s="70">
        <v>130800.72</v>
      </c>
      <c r="D95" s="1"/>
      <c r="E95" s="1"/>
      <c r="F95" s="1" t="s">
        <v>167</v>
      </c>
    </row>
    <row r="96" spans="1:8" ht="21">
      <c r="A96" s="1" t="s">
        <v>196</v>
      </c>
      <c r="B96" s="1"/>
      <c r="C96" s="70">
        <v>7800</v>
      </c>
      <c r="D96" s="1"/>
      <c r="E96" s="1"/>
      <c r="F96" s="1"/>
    </row>
    <row r="97" spans="1:6" ht="21">
      <c r="A97" s="1"/>
      <c r="B97" s="1"/>
      <c r="C97" s="71">
        <f>SUM(C82:C96)</f>
        <v>279198.99</v>
      </c>
      <c r="D97" s="1"/>
      <c r="E97" s="1"/>
      <c r="F97" s="1"/>
    </row>
    <row r="98" spans="1:6" ht="21">
      <c r="A98" s="1"/>
      <c r="B98" s="1"/>
      <c r="C98" s="1"/>
      <c r="D98" s="1"/>
      <c r="E98" s="1"/>
      <c r="F98" s="1"/>
    </row>
    <row r="99" spans="1:6" ht="21">
      <c r="A99" s="1"/>
      <c r="B99" s="1"/>
      <c r="C99" s="70"/>
      <c r="D99" s="1"/>
      <c r="E99" s="1"/>
      <c r="F99" s="1"/>
    </row>
    <row r="100" spans="1:6" ht="21">
      <c r="A100" s="1"/>
      <c r="B100" s="1"/>
      <c r="C100" s="1"/>
      <c r="D100" s="1"/>
      <c r="E100" s="1"/>
      <c r="F100" s="1"/>
    </row>
    <row r="101" spans="1:6" ht="21">
      <c r="A101" s="1"/>
      <c r="B101" s="1"/>
      <c r="C101" s="1"/>
      <c r="D101" s="1"/>
      <c r="E101" s="1"/>
      <c r="F101" s="1"/>
    </row>
    <row r="102" spans="1:6" ht="21">
      <c r="F102" s="1"/>
    </row>
    <row r="103" spans="1:6" ht="21">
      <c r="F103" s="1"/>
    </row>
  </sheetData>
  <mergeCells count="2">
    <mergeCell ref="B1:C1"/>
    <mergeCell ref="D1:E1"/>
  </mergeCells>
  <pageMargins left="0.25" right="0.25" top="0.75" bottom="0.75" header="0.3" footer="0.3"/>
  <pageSetup paperSize="3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FF40-3473-4D06-8497-0DFA144ED589}">
  <sheetPr>
    <pageSetUpPr fitToPage="1"/>
  </sheetPr>
  <dimension ref="A1:K76"/>
  <sheetViews>
    <sheetView zoomScaleNormal="100" workbookViewId="0">
      <pane xSplit="3" ySplit="2" topLeftCell="D45" activePane="bottomRight" state="frozen"/>
      <selection pane="bottomRight" activeCell="D64" sqref="D64"/>
      <selection pane="bottomLeft" activeCell="A3" sqref="A3"/>
      <selection pane="topRight" activeCell="I1" sqref="I1"/>
    </sheetView>
  </sheetViews>
  <sheetFormatPr defaultColWidth="9.140625" defaultRowHeight="15"/>
  <cols>
    <col min="1" max="1" width="43.140625" customWidth="1"/>
    <col min="2" max="3" width="20.7109375" bestFit="1" customWidth="1"/>
    <col min="4" max="4" width="88.7109375" customWidth="1"/>
    <col min="5" max="5" width="31" customWidth="1"/>
    <col min="6" max="6" width="44" customWidth="1"/>
    <col min="7" max="7" width="58.85546875" customWidth="1"/>
    <col min="8" max="8" width="25.7109375" customWidth="1"/>
    <col min="9" max="9" width="78" customWidth="1"/>
    <col min="10" max="10" width="149.28515625" style="34" hidden="1" customWidth="1"/>
    <col min="11" max="11" width="9.140625" customWidth="1"/>
  </cols>
  <sheetData>
    <row r="1" spans="1:10" ht="23.25">
      <c r="A1" s="29" t="s">
        <v>197</v>
      </c>
      <c r="B1" s="47" t="s">
        <v>198</v>
      </c>
      <c r="C1" s="48" t="s">
        <v>199</v>
      </c>
      <c r="D1" s="49"/>
      <c r="E1" s="49"/>
      <c r="F1" s="49"/>
      <c r="G1" s="22" t="s">
        <v>3</v>
      </c>
      <c r="H1" s="31"/>
      <c r="J1"/>
    </row>
    <row r="2" spans="1:10" ht="21">
      <c r="A2" s="7" t="s">
        <v>5</v>
      </c>
      <c r="B2" s="12" t="s">
        <v>6</v>
      </c>
      <c r="C2" s="12" t="s">
        <v>6</v>
      </c>
      <c r="D2" s="12" t="s">
        <v>200</v>
      </c>
      <c r="E2" s="12" t="s">
        <v>201</v>
      </c>
      <c r="F2" s="12" t="s">
        <v>202</v>
      </c>
      <c r="G2" s="26"/>
      <c r="H2" s="1"/>
      <c r="J2"/>
    </row>
    <row r="3" spans="1:10" ht="21">
      <c r="A3" s="8" t="s">
        <v>8</v>
      </c>
      <c r="B3" s="14">
        <v>8129</v>
      </c>
      <c r="C3" s="14">
        <v>11555</v>
      </c>
      <c r="D3" s="14" t="s">
        <v>203</v>
      </c>
      <c r="E3" s="68" t="s">
        <v>204</v>
      </c>
      <c r="F3" s="14" t="s">
        <v>205</v>
      </c>
      <c r="G3" s="26" t="s">
        <v>10</v>
      </c>
      <c r="H3" s="1"/>
      <c r="J3"/>
    </row>
    <row r="4" spans="1:10" ht="41.25">
      <c r="A4" s="8" t="s">
        <v>11</v>
      </c>
      <c r="B4" s="39">
        <v>3500</v>
      </c>
      <c r="C4" s="39">
        <v>4000</v>
      </c>
      <c r="D4" s="50" t="s">
        <v>206</v>
      </c>
      <c r="E4" s="50" t="s">
        <v>207</v>
      </c>
      <c r="F4" s="50" t="s">
        <v>208</v>
      </c>
      <c r="G4" s="26" t="s">
        <v>13</v>
      </c>
      <c r="H4" s="2"/>
      <c r="J4"/>
    </row>
    <row r="5" spans="1:10" ht="21">
      <c r="A5" s="8" t="s">
        <v>14</v>
      </c>
      <c r="B5" s="14">
        <v>1770</v>
      </c>
      <c r="C5" s="14">
        <v>1770</v>
      </c>
      <c r="D5" s="50" t="s">
        <v>209</v>
      </c>
      <c r="E5" s="50"/>
      <c r="F5" s="50" t="s">
        <v>205</v>
      </c>
      <c r="G5" s="26" t="s">
        <v>15</v>
      </c>
      <c r="H5" s="1"/>
      <c r="J5"/>
    </row>
    <row r="6" spans="1:10" ht="21">
      <c r="A6" s="8" t="s">
        <v>23</v>
      </c>
      <c r="B6" s="14">
        <v>1400</v>
      </c>
      <c r="C6" s="14">
        <v>1400</v>
      </c>
      <c r="D6" s="50" t="s">
        <v>210</v>
      </c>
      <c r="E6" s="66" t="s">
        <v>211</v>
      </c>
      <c r="F6" s="50" t="s">
        <v>208</v>
      </c>
      <c r="G6" s="26" t="s">
        <v>25</v>
      </c>
      <c r="H6" s="1"/>
      <c r="J6"/>
    </row>
    <row r="7" spans="1:10" ht="21">
      <c r="A7" s="8" t="s">
        <v>26</v>
      </c>
      <c r="B7" s="14">
        <v>26686.76</v>
      </c>
      <c r="C7" s="14">
        <v>32639.78</v>
      </c>
      <c r="D7" s="50" t="s">
        <v>212</v>
      </c>
      <c r="E7" s="50"/>
      <c r="F7" s="50" t="s">
        <v>205</v>
      </c>
      <c r="G7" s="26"/>
      <c r="H7" s="1"/>
      <c r="J7"/>
    </row>
    <row r="8" spans="1:10" ht="61.5">
      <c r="A8" s="8" t="s">
        <v>28</v>
      </c>
      <c r="B8" s="39">
        <v>2810</v>
      </c>
      <c r="C8" s="39">
        <v>3500</v>
      </c>
      <c r="D8" s="63" t="s">
        <v>213</v>
      </c>
      <c r="E8" s="68" t="s">
        <v>214</v>
      </c>
      <c r="F8" s="50" t="s">
        <v>205</v>
      </c>
      <c r="G8" s="26" t="s">
        <v>30</v>
      </c>
      <c r="H8" s="1"/>
      <c r="J8"/>
    </row>
    <row r="9" spans="1:10" ht="21">
      <c r="A9" s="8" t="s">
        <v>33</v>
      </c>
      <c r="B9" s="14">
        <v>1607.35</v>
      </c>
      <c r="C9" s="14"/>
      <c r="D9" s="50" t="s">
        <v>212</v>
      </c>
      <c r="E9" s="50"/>
      <c r="F9" s="50"/>
      <c r="G9" s="26"/>
      <c r="H9" s="1"/>
      <c r="J9"/>
    </row>
    <row r="10" spans="1:10" ht="21">
      <c r="A10" s="8" t="s">
        <v>35</v>
      </c>
      <c r="B10" s="39"/>
      <c r="C10" s="14"/>
      <c r="D10" s="50" t="s">
        <v>215</v>
      </c>
      <c r="E10" s="50"/>
      <c r="F10" s="50"/>
      <c r="G10" s="26"/>
      <c r="H10" s="1"/>
      <c r="J10"/>
    </row>
    <row r="11" spans="1:10" ht="21">
      <c r="A11" s="8" t="s">
        <v>37</v>
      </c>
      <c r="B11" s="14">
        <v>14421.58</v>
      </c>
      <c r="C11" s="14">
        <v>18542.68</v>
      </c>
      <c r="D11" s="50" t="s">
        <v>216</v>
      </c>
      <c r="E11" s="66" t="s">
        <v>217</v>
      </c>
      <c r="F11" s="50" t="s">
        <v>218</v>
      </c>
      <c r="G11" s="26" t="s">
        <v>39</v>
      </c>
      <c r="H11" s="1"/>
      <c r="J11"/>
    </row>
    <row r="12" spans="1:10" ht="21">
      <c r="A12" s="8" t="s">
        <v>40</v>
      </c>
      <c r="B12" s="14">
        <v>4964</v>
      </c>
      <c r="C12" s="14">
        <v>4113.6000000000004</v>
      </c>
      <c r="D12" s="50" t="s">
        <v>219</v>
      </c>
      <c r="E12" s="66" t="s">
        <v>204</v>
      </c>
      <c r="F12" s="50" t="s">
        <v>205</v>
      </c>
      <c r="G12" s="26"/>
      <c r="H12" s="1"/>
      <c r="J12"/>
    </row>
    <row r="13" spans="1:10" ht="21">
      <c r="A13" s="8" t="s">
        <v>46</v>
      </c>
      <c r="B13" s="14">
        <v>1525</v>
      </c>
      <c r="C13" s="14">
        <v>1500</v>
      </c>
      <c r="D13" s="50" t="s">
        <v>220</v>
      </c>
      <c r="E13" s="50"/>
      <c r="F13" s="50"/>
      <c r="G13" s="26" t="s">
        <v>47</v>
      </c>
      <c r="H13" s="1"/>
      <c r="J13"/>
    </row>
    <row r="14" spans="1:10" ht="41.25">
      <c r="A14" s="8" t="s">
        <v>48</v>
      </c>
      <c r="B14" s="14">
        <v>100</v>
      </c>
      <c r="C14" s="14">
        <v>100</v>
      </c>
      <c r="D14" s="50" t="s">
        <v>221</v>
      </c>
      <c r="E14" s="50"/>
      <c r="F14" s="50"/>
      <c r="G14" s="26" t="s">
        <v>49</v>
      </c>
      <c r="H14" s="1"/>
      <c r="J14"/>
    </row>
    <row r="15" spans="1:10" ht="41.25">
      <c r="A15" s="8" t="s">
        <v>50</v>
      </c>
      <c r="B15" s="14">
        <v>2500</v>
      </c>
      <c r="C15" s="14">
        <v>2500</v>
      </c>
      <c r="D15" s="50" t="s">
        <v>222</v>
      </c>
      <c r="E15" s="68" t="s">
        <v>223</v>
      </c>
      <c r="F15" s="50" t="s">
        <v>224</v>
      </c>
      <c r="G15" s="26" t="s">
        <v>51</v>
      </c>
      <c r="H15" s="1"/>
      <c r="J15"/>
    </row>
    <row r="16" spans="1:10" ht="21">
      <c r="A16" s="8" t="s">
        <v>52</v>
      </c>
      <c r="B16" s="39">
        <v>21000</v>
      </c>
      <c r="C16" s="39">
        <v>18400</v>
      </c>
      <c r="D16" s="50" t="s">
        <v>225</v>
      </c>
      <c r="E16" s="66" t="s">
        <v>226</v>
      </c>
      <c r="F16" s="50"/>
      <c r="G16" s="26" t="s">
        <v>54</v>
      </c>
      <c r="H16" s="1"/>
      <c r="J16"/>
    </row>
    <row r="17" spans="1:10" ht="21">
      <c r="A17" s="8" t="s">
        <v>227</v>
      </c>
      <c r="B17" s="39"/>
      <c r="C17" s="39"/>
      <c r="D17" s="50"/>
      <c r="E17" s="50"/>
      <c r="F17" s="50"/>
      <c r="G17" s="26"/>
      <c r="H17" s="1"/>
      <c r="J17"/>
    </row>
    <row r="18" spans="1:10" ht="21">
      <c r="A18" s="8" t="s">
        <v>58</v>
      </c>
      <c r="B18" s="14"/>
      <c r="C18" s="39">
        <v>10000</v>
      </c>
      <c r="D18" s="50" t="s">
        <v>228</v>
      </c>
      <c r="E18" s="50"/>
      <c r="F18" s="50"/>
      <c r="G18" s="26" t="s">
        <v>54</v>
      </c>
      <c r="H18" s="1"/>
      <c r="J18"/>
    </row>
    <row r="19" spans="1:10" ht="61.5">
      <c r="A19" s="8" t="s">
        <v>59</v>
      </c>
      <c r="B19" s="14"/>
      <c r="C19" s="14"/>
      <c r="D19" s="50"/>
      <c r="E19" s="50"/>
      <c r="F19" s="50"/>
      <c r="G19" s="26" t="s">
        <v>60</v>
      </c>
      <c r="H19" s="1"/>
      <c r="J19"/>
    </row>
    <row r="20" spans="1:10" ht="21">
      <c r="A20" s="35" t="s">
        <v>61</v>
      </c>
      <c r="B20" s="14">
        <v>255.56</v>
      </c>
      <c r="C20" s="14">
        <v>255.56</v>
      </c>
      <c r="D20" s="50" t="s">
        <v>166</v>
      </c>
      <c r="E20" s="50"/>
      <c r="F20" s="50" t="s">
        <v>208</v>
      </c>
      <c r="G20" s="26" t="s">
        <v>63</v>
      </c>
      <c r="H20" s="1"/>
      <c r="J20"/>
    </row>
    <row r="21" spans="1:10" ht="21">
      <c r="A21" s="35" t="s">
        <v>64</v>
      </c>
      <c r="B21" s="14">
        <v>420.08</v>
      </c>
      <c r="C21" s="14">
        <v>420.08</v>
      </c>
      <c r="D21" s="51" t="s">
        <v>166</v>
      </c>
      <c r="E21" s="51"/>
      <c r="F21" s="51" t="s">
        <v>208</v>
      </c>
      <c r="G21" s="23" t="s">
        <v>66</v>
      </c>
      <c r="H21" s="1"/>
      <c r="J21"/>
    </row>
    <row r="22" spans="1:10" ht="21">
      <c r="A22" s="8" t="s">
        <v>67</v>
      </c>
      <c r="B22" s="14">
        <v>39.979999999999997</v>
      </c>
      <c r="C22" s="14">
        <v>39.979999999999997</v>
      </c>
      <c r="D22" s="50" t="s">
        <v>68</v>
      </c>
      <c r="E22" s="51"/>
      <c r="F22" s="51" t="s">
        <v>208</v>
      </c>
      <c r="G22" s="26"/>
      <c r="H22" s="1"/>
      <c r="J22"/>
    </row>
    <row r="23" spans="1:10" ht="21">
      <c r="A23" s="8" t="s">
        <v>69</v>
      </c>
      <c r="B23" s="14">
        <v>1467</v>
      </c>
      <c r="C23" s="14">
        <v>1100</v>
      </c>
      <c r="D23" s="50" t="s">
        <v>68</v>
      </c>
      <c r="E23" s="51"/>
      <c r="F23" s="51" t="s">
        <v>208</v>
      </c>
      <c r="G23" s="26" t="s">
        <v>71</v>
      </c>
      <c r="H23" s="1"/>
      <c r="J23"/>
    </row>
    <row r="24" spans="1:10" ht="21">
      <c r="A24" s="8" t="s">
        <v>72</v>
      </c>
      <c r="B24" s="14">
        <v>228</v>
      </c>
      <c r="C24" s="14">
        <v>180</v>
      </c>
      <c r="D24" s="50" t="s">
        <v>68</v>
      </c>
      <c r="E24" s="51"/>
      <c r="F24" s="51" t="s">
        <v>208</v>
      </c>
      <c r="G24" s="26"/>
      <c r="H24" s="1"/>
      <c r="J24"/>
    </row>
    <row r="25" spans="1:10" ht="41.25">
      <c r="A25" s="35" t="s">
        <v>74</v>
      </c>
      <c r="B25" s="14">
        <v>369.2</v>
      </c>
      <c r="C25" s="14">
        <v>147.68</v>
      </c>
      <c r="D25" s="50" t="s">
        <v>166</v>
      </c>
      <c r="E25" s="51"/>
      <c r="F25" s="51"/>
      <c r="G25" s="26" t="s">
        <v>76</v>
      </c>
      <c r="H25" s="1"/>
      <c r="J25"/>
    </row>
    <row r="26" spans="1:10" ht="21">
      <c r="A26" s="8" t="s">
        <v>82</v>
      </c>
      <c r="B26" s="39">
        <v>10152</v>
      </c>
      <c r="C26" s="39">
        <v>10152</v>
      </c>
      <c r="D26" s="50" t="s">
        <v>229</v>
      </c>
      <c r="E26" s="66" t="s">
        <v>230</v>
      </c>
      <c r="F26" s="50"/>
      <c r="G26" s="26" t="s">
        <v>231</v>
      </c>
      <c r="H26" s="1"/>
      <c r="J26"/>
    </row>
    <row r="27" spans="1:10" ht="21">
      <c r="A27" s="8" t="s">
        <v>87</v>
      </c>
      <c r="B27" s="45">
        <v>2593.4</v>
      </c>
      <c r="C27" s="45">
        <v>3262.66</v>
      </c>
      <c r="D27" s="52" t="s">
        <v>232</v>
      </c>
      <c r="E27" s="67" t="s">
        <v>233</v>
      </c>
      <c r="F27" s="52" t="s">
        <v>205</v>
      </c>
      <c r="G27" s="27" t="s">
        <v>89</v>
      </c>
      <c r="H27" s="1"/>
      <c r="J27"/>
    </row>
    <row r="28" spans="1:10" ht="21">
      <c r="A28" s="9" t="s">
        <v>90</v>
      </c>
      <c r="B28" s="14">
        <v>7500</v>
      </c>
      <c r="C28" s="14">
        <v>7500</v>
      </c>
      <c r="D28" s="50" t="s">
        <v>234</v>
      </c>
      <c r="E28" s="67" t="s">
        <v>233</v>
      </c>
      <c r="F28" s="50" t="s">
        <v>205</v>
      </c>
      <c r="G28" s="27" t="s">
        <v>89</v>
      </c>
      <c r="H28" s="1"/>
      <c r="J28"/>
    </row>
    <row r="29" spans="1:10" ht="21">
      <c r="A29" s="9" t="s">
        <v>91</v>
      </c>
      <c r="B29" s="39"/>
      <c r="C29" s="39"/>
      <c r="D29" s="50" t="s">
        <v>234</v>
      </c>
      <c r="E29" s="67" t="s">
        <v>233</v>
      </c>
      <c r="F29" s="50" t="s">
        <v>205</v>
      </c>
      <c r="G29" s="26" t="s">
        <v>93</v>
      </c>
      <c r="H29" s="1"/>
      <c r="J29"/>
    </row>
    <row r="30" spans="1:10" ht="41.25">
      <c r="A30" s="8" t="s">
        <v>94</v>
      </c>
      <c r="B30" s="14">
        <v>3000</v>
      </c>
      <c r="C30" s="14">
        <v>3000</v>
      </c>
      <c r="D30" s="50" t="s">
        <v>235</v>
      </c>
      <c r="E30" s="66" t="s">
        <v>236</v>
      </c>
      <c r="F30" s="50" t="s">
        <v>205</v>
      </c>
      <c r="G30" s="26" t="s">
        <v>95</v>
      </c>
      <c r="H30" s="1"/>
      <c r="J30"/>
    </row>
    <row r="31" spans="1:10" ht="41.25">
      <c r="A31" s="8" t="s">
        <v>96</v>
      </c>
      <c r="B31" s="14"/>
      <c r="C31" s="14"/>
      <c r="D31" s="50" t="s">
        <v>235</v>
      </c>
      <c r="E31" s="50"/>
      <c r="F31" s="50" t="s">
        <v>237</v>
      </c>
      <c r="G31" s="26" t="s">
        <v>97</v>
      </c>
      <c r="H31" s="1"/>
      <c r="J31"/>
    </row>
    <row r="32" spans="1:10" ht="61.5">
      <c r="A32" s="8" t="s">
        <v>57</v>
      </c>
      <c r="B32" s="14">
        <v>1788.9</v>
      </c>
      <c r="C32" s="14">
        <v>1773.13</v>
      </c>
      <c r="D32" s="50" t="s">
        <v>212</v>
      </c>
      <c r="E32" s="69" t="s">
        <v>238</v>
      </c>
      <c r="F32" s="50" t="s">
        <v>237</v>
      </c>
      <c r="G32" s="26" t="s">
        <v>98</v>
      </c>
      <c r="H32" s="1"/>
      <c r="J32"/>
    </row>
    <row r="33" spans="1:10" ht="21">
      <c r="A33" s="8" t="s">
        <v>99</v>
      </c>
      <c r="B33" s="14">
        <v>3517.53</v>
      </c>
      <c r="C33" s="14">
        <v>1300.8599999999999</v>
      </c>
      <c r="D33" s="50" t="s">
        <v>212</v>
      </c>
      <c r="E33" s="69" t="s">
        <v>238</v>
      </c>
      <c r="F33" s="50" t="s">
        <v>237</v>
      </c>
      <c r="G33" s="26"/>
      <c r="H33" s="2"/>
      <c r="J33"/>
    </row>
    <row r="34" spans="1:10" ht="21">
      <c r="A34" s="8" t="s">
        <v>100</v>
      </c>
      <c r="B34" s="14">
        <v>2571.1</v>
      </c>
      <c r="C34" s="14">
        <v>5054.43</v>
      </c>
      <c r="D34" s="50" t="s">
        <v>212</v>
      </c>
      <c r="E34" s="69" t="s">
        <v>238</v>
      </c>
      <c r="F34" s="50" t="s">
        <v>237</v>
      </c>
      <c r="G34" s="26" t="s">
        <v>101</v>
      </c>
      <c r="H34" s="1"/>
      <c r="J34"/>
    </row>
    <row r="35" spans="1:10" ht="21">
      <c r="A35" s="8" t="s">
        <v>102</v>
      </c>
      <c r="B35" s="14">
        <v>0</v>
      </c>
      <c r="C35" s="14">
        <v>923.76</v>
      </c>
      <c r="D35" s="50" t="s">
        <v>212</v>
      </c>
      <c r="E35" s="69" t="s">
        <v>238</v>
      </c>
      <c r="F35" s="50" t="s">
        <v>237</v>
      </c>
      <c r="G35" s="40" t="s">
        <v>103</v>
      </c>
      <c r="H35" s="1"/>
      <c r="J35"/>
    </row>
    <row r="36" spans="1:10" ht="61.5">
      <c r="A36" s="9" t="s">
        <v>104</v>
      </c>
      <c r="B36" s="14">
        <v>16212.72</v>
      </c>
      <c r="C36" s="46">
        <v>15007.19</v>
      </c>
      <c r="D36" s="53" t="s">
        <v>239</v>
      </c>
      <c r="E36" s="69" t="s">
        <v>238</v>
      </c>
      <c r="F36" s="50"/>
      <c r="G36" s="26" t="s">
        <v>105</v>
      </c>
      <c r="H36" s="2"/>
      <c r="J36"/>
    </row>
    <row r="37" spans="1:10" ht="21">
      <c r="A37" s="8" t="s">
        <v>106</v>
      </c>
      <c r="B37" s="39"/>
      <c r="C37" s="39"/>
      <c r="D37" s="62" t="s">
        <v>240</v>
      </c>
      <c r="E37" s="69" t="s">
        <v>238</v>
      </c>
      <c r="F37" s="50"/>
      <c r="G37" s="26" t="s">
        <v>108</v>
      </c>
      <c r="H37" s="2"/>
      <c r="J37"/>
    </row>
    <row r="38" spans="1:10" ht="61.5">
      <c r="A38" s="36" t="s">
        <v>109</v>
      </c>
      <c r="B38" s="14"/>
      <c r="C38" s="14"/>
      <c r="D38" s="50" t="s">
        <v>166</v>
      </c>
      <c r="E38" s="50"/>
      <c r="F38" s="50" t="s">
        <v>237</v>
      </c>
      <c r="G38" s="26" t="s">
        <v>110</v>
      </c>
      <c r="H38" s="1"/>
      <c r="J38"/>
    </row>
    <row r="39" spans="1:10" ht="21">
      <c r="A39" s="37" t="s">
        <v>111</v>
      </c>
      <c r="B39" s="14">
        <v>196.02</v>
      </c>
      <c r="C39" s="14">
        <v>71.28</v>
      </c>
      <c r="D39" s="50"/>
      <c r="E39" s="50"/>
      <c r="F39" s="50" t="s">
        <v>237</v>
      </c>
      <c r="G39" s="26"/>
      <c r="H39" s="1"/>
      <c r="J39"/>
    </row>
    <row r="40" spans="1:10" ht="21">
      <c r="A40" s="37" t="s">
        <v>113</v>
      </c>
      <c r="B40" s="14">
        <v>64</v>
      </c>
      <c r="C40" s="14">
        <v>128</v>
      </c>
      <c r="D40" s="50"/>
      <c r="E40" s="50"/>
      <c r="F40" s="50" t="s">
        <v>237</v>
      </c>
      <c r="G40" s="26"/>
      <c r="H40" s="1"/>
      <c r="J40"/>
    </row>
    <row r="41" spans="1:10" ht="21">
      <c r="A41" s="37" t="s">
        <v>115</v>
      </c>
      <c r="B41" s="14">
        <v>0</v>
      </c>
      <c r="C41" s="14">
        <v>112.32</v>
      </c>
      <c r="D41" s="50"/>
      <c r="E41" s="50"/>
      <c r="F41" s="50" t="s">
        <v>237</v>
      </c>
      <c r="G41" s="26"/>
      <c r="H41" s="1"/>
      <c r="J41"/>
    </row>
    <row r="42" spans="1:10" ht="21">
      <c r="A42" s="37" t="s">
        <v>117</v>
      </c>
      <c r="B42" s="14">
        <v>0</v>
      </c>
      <c r="C42" s="14">
        <v>32</v>
      </c>
      <c r="D42" s="50"/>
      <c r="E42" s="50"/>
      <c r="F42" s="50" t="s">
        <v>237</v>
      </c>
      <c r="G42" s="26"/>
      <c r="H42" s="1"/>
      <c r="J42"/>
    </row>
    <row r="43" spans="1:10" ht="21">
      <c r="A43" s="37" t="s">
        <v>119</v>
      </c>
      <c r="B43" s="14">
        <v>26.22</v>
      </c>
      <c r="C43" s="14">
        <v>60.72</v>
      </c>
      <c r="D43" s="50"/>
      <c r="E43" s="50"/>
      <c r="F43" s="50" t="s">
        <v>237</v>
      </c>
      <c r="G43" s="26"/>
      <c r="H43" s="1"/>
      <c r="J43"/>
    </row>
    <row r="44" spans="1:10" ht="21">
      <c r="A44" s="36" t="s">
        <v>121</v>
      </c>
      <c r="B44" s="14">
        <v>287.64</v>
      </c>
      <c r="C44" s="14">
        <v>226.44</v>
      </c>
      <c r="D44" s="50" t="s">
        <v>166</v>
      </c>
      <c r="E44" s="50"/>
      <c r="F44" s="50" t="s">
        <v>237</v>
      </c>
      <c r="G44" s="26" t="s">
        <v>123</v>
      </c>
      <c r="H44" s="1"/>
      <c r="J44"/>
    </row>
    <row r="45" spans="1:10" ht="21">
      <c r="A45" s="36" t="s">
        <v>124</v>
      </c>
      <c r="B45" s="14">
        <v>173.6</v>
      </c>
      <c r="C45" s="14">
        <v>173.6</v>
      </c>
      <c r="D45" s="50" t="s">
        <v>166</v>
      </c>
      <c r="E45" s="50"/>
      <c r="F45" s="50" t="s">
        <v>237</v>
      </c>
      <c r="G45" s="26" t="s">
        <v>126</v>
      </c>
      <c r="H45" s="1"/>
      <c r="J45"/>
    </row>
    <row r="46" spans="1:10" ht="21">
      <c r="A46" s="37" t="s">
        <v>127</v>
      </c>
      <c r="B46" s="14"/>
      <c r="C46" s="14"/>
      <c r="D46" s="50"/>
      <c r="E46" s="50"/>
      <c r="F46" s="50" t="s">
        <v>237</v>
      </c>
      <c r="G46" s="26"/>
      <c r="H46" s="1"/>
      <c r="J46"/>
    </row>
    <row r="47" spans="1:10" ht="21">
      <c r="A47" s="37" t="s">
        <v>128</v>
      </c>
      <c r="B47" s="14"/>
      <c r="C47" s="14"/>
      <c r="D47" s="50"/>
      <c r="E47" s="50"/>
      <c r="F47" s="50" t="s">
        <v>237</v>
      </c>
      <c r="G47" s="26"/>
      <c r="H47" s="1"/>
      <c r="J47"/>
    </row>
    <row r="48" spans="1:10" ht="21">
      <c r="A48" s="37" t="s">
        <v>129</v>
      </c>
      <c r="B48" s="14"/>
      <c r="C48" s="14"/>
      <c r="D48" s="50"/>
      <c r="E48" s="50"/>
      <c r="F48" s="50" t="s">
        <v>237</v>
      </c>
      <c r="G48" s="26"/>
      <c r="H48" s="1"/>
      <c r="J48"/>
    </row>
    <row r="49" spans="1:10" ht="41.25">
      <c r="A49" s="35" t="s">
        <v>130</v>
      </c>
      <c r="B49" s="14">
        <v>8621.0499999999993</v>
      </c>
      <c r="C49" s="14">
        <v>7232.83</v>
      </c>
      <c r="D49" s="50" t="s">
        <v>166</v>
      </c>
      <c r="E49" s="50"/>
      <c r="F49" s="50" t="s">
        <v>237</v>
      </c>
      <c r="G49" s="26" t="s">
        <v>131</v>
      </c>
      <c r="H49" s="1"/>
      <c r="J49"/>
    </row>
    <row r="50" spans="1:10" ht="41.25">
      <c r="A50" s="35" t="s">
        <v>132</v>
      </c>
      <c r="B50" s="14">
        <v>4970.7</v>
      </c>
      <c r="C50" s="14">
        <v>4052.91</v>
      </c>
      <c r="D50" s="50" t="s">
        <v>166</v>
      </c>
      <c r="E50" s="50"/>
      <c r="F50" s="50" t="s">
        <v>237</v>
      </c>
      <c r="G50" s="26" t="s">
        <v>131</v>
      </c>
      <c r="H50" s="1"/>
      <c r="J50"/>
    </row>
    <row r="51" spans="1:10" ht="61.5">
      <c r="A51" s="35" t="s">
        <v>134</v>
      </c>
      <c r="B51" s="39">
        <v>6487.2</v>
      </c>
      <c r="C51" s="39">
        <v>5618</v>
      </c>
      <c r="D51" s="50" t="s">
        <v>166</v>
      </c>
      <c r="E51" s="50"/>
      <c r="F51" s="50" t="s">
        <v>237</v>
      </c>
      <c r="G51" s="26" t="s">
        <v>136</v>
      </c>
      <c r="H51" s="1"/>
      <c r="J51"/>
    </row>
    <row r="52" spans="1:10" ht="21">
      <c r="A52" s="8" t="s">
        <v>137</v>
      </c>
      <c r="B52" s="39"/>
      <c r="C52" s="39"/>
      <c r="D52" s="50" t="s">
        <v>241</v>
      </c>
      <c r="E52" s="50"/>
      <c r="F52" s="50"/>
      <c r="G52" s="26"/>
      <c r="H52" s="1"/>
      <c r="J52"/>
    </row>
    <row r="53" spans="1:10" ht="61.5">
      <c r="A53" s="35" t="s">
        <v>139</v>
      </c>
      <c r="B53" s="14">
        <v>0</v>
      </c>
      <c r="C53" s="14">
        <v>125</v>
      </c>
      <c r="D53" s="50" t="s">
        <v>166</v>
      </c>
      <c r="E53" s="50"/>
      <c r="F53" s="50" t="s">
        <v>208</v>
      </c>
      <c r="G53" s="26" t="s">
        <v>140</v>
      </c>
      <c r="H53" s="1"/>
      <c r="J53"/>
    </row>
    <row r="54" spans="1:10" ht="21">
      <c r="A54" s="35" t="s">
        <v>141</v>
      </c>
      <c r="B54" s="14">
        <v>1508.32</v>
      </c>
      <c r="C54" s="14">
        <v>1131.24</v>
      </c>
      <c r="D54" s="50" t="s">
        <v>166</v>
      </c>
      <c r="E54" s="50"/>
      <c r="F54" s="50" t="s">
        <v>208</v>
      </c>
      <c r="G54" s="26"/>
      <c r="H54" s="1"/>
      <c r="J54"/>
    </row>
    <row r="55" spans="1:10" ht="21">
      <c r="A55" s="35" t="s">
        <v>143</v>
      </c>
      <c r="B55" s="14">
        <v>358.4</v>
      </c>
      <c r="C55" s="14">
        <v>358.4</v>
      </c>
      <c r="D55" s="50" t="s">
        <v>166</v>
      </c>
      <c r="E55" s="50"/>
      <c r="F55" s="50" t="s">
        <v>208</v>
      </c>
      <c r="G55" s="26"/>
      <c r="H55" s="1"/>
      <c r="J55"/>
    </row>
    <row r="56" spans="1:10" ht="41.25">
      <c r="A56" s="35" t="s">
        <v>145</v>
      </c>
      <c r="B56" s="39">
        <v>9479.2000000000007</v>
      </c>
      <c r="C56" s="39">
        <v>5944.52</v>
      </c>
      <c r="D56" s="50" t="s">
        <v>166</v>
      </c>
      <c r="E56" s="50"/>
      <c r="F56" s="50" t="s">
        <v>208</v>
      </c>
      <c r="G56" s="26" t="s">
        <v>146</v>
      </c>
      <c r="H56" s="1"/>
      <c r="J56"/>
    </row>
    <row r="57" spans="1:10" ht="41.25">
      <c r="A57" s="8" t="s">
        <v>147</v>
      </c>
      <c r="B57" s="14">
        <v>27112</v>
      </c>
      <c r="C57" s="14">
        <v>8420</v>
      </c>
      <c r="D57" s="50" t="s">
        <v>242</v>
      </c>
      <c r="E57" s="66" t="s">
        <v>243</v>
      </c>
      <c r="F57" s="50" t="s">
        <v>208</v>
      </c>
      <c r="G57" s="26" t="s">
        <v>149</v>
      </c>
      <c r="H57" s="1"/>
      <c r="J57"/>
    </row>
    <row r="58" spans="1:10" ht="21">
      <c r="A58" s="35" t="s">
        <v>150</v>
      </c>
      <c r="B58" s="14">
        <v>665.76</v>
      </c>
      <c r="C58" s="14">
        <v>665.76</v>
      </c>
      <c r="D58" s="50" t="s">
        <v>166</v>
      </c>
      <c r="E58" s="50"/>
      <c r="F58" s="50" t="s">
        <v>208</v>
      </c>
      <c r="G58" s="28"/>
      <c r="H58" s="1"/>
      <c r="J58"/>
    </row>
    <row r="59" spans="1:10" ht="81.75">
      <c r="A59" s="35" t="s">
        <v>152</v>
      </c>
      <c r="B59" s="14">
        <v>1738</v>
      </c>
      <c r="C59" s="14">
        <v>1010.5</v>
      </c>
      <c r="D59" s="50" t="s">
        <v>166</v>
      </c>
      <c r="E59" s="50"/>
      <c r="F59" s="50" t="s">
        <v>208</v>
      </c>
      <c r="G59" s="26" t="s">
        <v>153</v>
      </c>
      <c r="H59" s="1"/>
      <c r="J59"/>
    </row>
    <row r="60" spans="1:10" ht="21">
      <c r="A60" s="8" t="s">
        <v>154</v>
      </c>
      <c r="B60" s="14"/>
      <c r="C60" s="14"/>
      <c r="D60" s="50"/>
      <c r="E60" s="50"/>
      <c r="F60" s="50"/>
      <c r="G60" s="26"/>
      <c r="H60" s="1"/>
      <c r="J60"/>
    </row>
    <row r="61" spans="1:10" ht="21">
      <c r="A61" s="8" t="s">
        <v>155</v>
      </c>
      <c r="B61" s="14"/>
      <c r="C61" s="14"/>
      <c r="D61" s="50"/>
      <c r="E61" s="50"/>
      <c r="F61" s="50"/>
      <c r="G61" s="26" t="s">
        <v>156</v>
      </c>
      <c r="H61" s="1"/>
      <c r="J61"/>
    </row>
    <row r="62" spans="1:10" ht="21">
      <c r="A62" s="8" t="s">
        <v>157</v>
      </c>
      <c r="B62" s="14"/>
      <c r="C62" s="14"/>
      <c r="D62" s="50"/>
      <c r="E62" s="50"/>
      <c r="F62" s="50"/>
      <c r="G62" s="26" t="s">
        <v>158</v>
      </c>
      <c r="H62" s="1"/>
      <c r="J62"/>
    </row>
    <row r="63" spans="1:10" ht="41.25">
      <c r="A63" s="8" t="s">
        <v>159</v>
      </c>
      <c r="B63" s="14">
        <v>450</v>
      </c>
      <c r="C63" s="14">
        <v>450</v>
      </c>
      <c r="D63" s="50" t="s">
        <v>244</v>
      </c>
      <c r="E63" s="66" t="s">
        <v>245</v>
      </c>
      <c r="F63" s="50"/>
      <c r="G63" s="26" t="s">
        <v>160</v>
      </c>
      <c r="H63" s="1"/>
      <c r="J63"/>
    </row>
    <row r="64" spans="1:10" ht="21">
      <c r="A64" s="8" t="s">
        <v>161</v>
      </c>
      <c r="B64" s="14">
        <v>500</v>
      </c>
      <c r="C64" s="14">
        <v>500</v>
      </c>
      <c r="D64" s="50" t="s">
        <v>246</v>
      </c>
      <c r="E64" s="66" t="s">
        <v>247</v>
      </c>
      <c r="F64" s="50"/>
      <c r="G64" s="26"/>
      <c r="H64" s="1"/>
      <c r="J64"/>
    </row>
    <row r="65" spans="1:11" ht="21">
      <c r="A65" s="8" t="s">
        <v>162</v>
      </c>
      <c r="B65" s="14">
        <v>200</v>
      </c>
      <c r="C65" s="14">
        <v>200</v>
      </c>
      <c r="D65" s="50" t="s">
        <v>68</v>
      </c>
      <c r="E65" s="66" t="s">
        <v>236</v>
      </c>
      <c r="F65" s="50"/>
      <c r="G65" s="26"/>
      <c r="H65" s="1"/>
      <c r="J65"/>
    </row>
    <row r="66" spans="1:11" ht="21">
      <c r="A66" s="7" t="s">
        <v>164</v>
      </c>
      <c r="B66" s="18">
        <f>SUM(B3:B65)</f>
        <v>203367.27000000002</v>
      </c>
      <c r="C66" s="18">
        <f>SUM(C3:C65)</f>
        <v>196651.90999999997</v>
      </c>
      <c r="D66" s="54"/>
      <c r="E66" s="54"/>
      <c r="F66" s="54"/>
      <c r="G66" s="26"/>
      <c r="H66" s="1"/>
      <c r="J66"/>
    </row>
    <row r="67" spans="1:11" ht="21">
      <c r="A67" s="7"/>
      <c r="B67" s="30"/>
      <c r="C67" s="20"/>
      <c r="D67" s="20"/>
      <c r="E67" s="20"/>
      <c r="F67" s="20"/>
      <c r="G67" s="26"/>
      <c r="H67" s="1"/>
      <c r="J67"/>
    </row>
    <row r="68" spans="1:11" ht="21">
      <c r="A68" s="3" t="s">
        <v>165</v>
      </c>
      <c r="B68" s="1"/>
      <c r="C68" s="1"/>
      <c r="D68" s="1"/>
      <c r="E68" s="1"/>
      <c r="F68" s="1"/>
      <c r="G68" s="4"/>
      <c r="H68" s="4"/>
      <c r="I68" s="1"/>
      <c r="J68" s="32"/>
      <c r="K68" s="1"/>
    </row>
    <row r="69" spans="1:11" ht="21">
      <c r="A69" s="6" t="s">
        <v>166</v>
      </c>
      <c r="B69" s="1"/>
      <c r="C69" s="1"/>
      <c r="D69" s="1"/>
      <c r="E69" s="1"/>
      <c r="F69" s="1"/>
      <c r="G69" s="4"/>
      <c r="H69" s="4"/>
      <c r="I69" s="1"/>
      <c r="J69" s="32"/>
      <c r="K69" s="1"/>
    </row>
    <row r="70" spans="1:11" ht="21">
      <c r="A70" s="64" t="s">
        <v>248</v>
      </c>
      <c r="B70" s="1"/>
      <c r="C70" s="1"/>
      <c r="D70" s="1"/>
      <c r="E70" s="1"/>
      <c r="F70" s="1"/>
      <c r="G70" s="4"/>
      <c r="H70" s="4"/>
      <c r="I70" s="1"/>
      <c r="J70" s="33"/>
      <c r="K70" s="1"/>
    </row>
    <row r="71" spans="1:11" ht="21">
      <c r="A71" s="65" t="s">
        <v>249</v>
      </c>
      <c r="B71" s="1"/>
      <c r="C71" s="1"/>
      <c r="D71" s="1"/>
      <c r="E71" s="1"/>
      <c r="F71" s="1"/>
      <c r="G71" s="4"/>
      <c r="H71" s="4"/>
      <c r="I71" s="1"/>
      <c r="J71" s="32"/>
      <c r="K71" s="1"/>
    </row>
    <row r="72" spans="1:11">
      <c r="G72" s="5"/>
      <c r="H72" s="5"/>
    </row>
    <row r="73" spans="1:11">
      <c r="G73" s="5"/>
      <c r="H73" s="5"/>
    </row>
    <row r="75" spans="1:11">
      <c r="A75" t="s">
        <v>167</v>
      </c>
      <c r="G75" s="5"/>
      <c r="H75" s="5"/>
    </row>
    <row r="76" spans="1:11">
      <c r="G76" s="5"/>
      <c r="H76" s="5"/>
    </row>
  </sheetData>
  <phoneticPr fontId="15" type="noConversion"/>
  <pageMargins left="0.25" right="0.25" top="0.75" bottom="0.75" header="0.3" footer="0.3"/>
  <pageSetup paperSize="3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6423-B029-40C2-BB3E-EC1E4016A443}">
  <sheetPr>
    <pageSetUpPr fitToPage="1"/>
  </sheetPr>
  <dimension ref="A1:I66"/>
  <sheetViews>
    <sheetView zoomScaleNormal="100" workbookViewId="0">
      <pane xSplit="3" ySplit="2" topLeftCell="D3" activePane="bottomRight" state="frozen"/>
      <selection pane="bottomRight" activeCell="F26" sqref="F26"/>
      <selection pane="bottomLeft" activeCell="A3" sqref="A3"/>
      <selection pane="topRight" activeCell="I1" sqref="I1"/>
    </sheetView>
  </sheetViews>
  <sheetFormatPr defaultColWidth="9.140625" defaultRowHeight="15"/>
  <cols>
    <col min="1" max="1" width="43.140625" customWidth="1"/>
    <col min="2" max="3" width="20.7109375" bestFit="1" customWidth="1"/>
    <col min="4" max="4" width="20.7109375" customWidth="1"/>
    <col min="5" max="5" width="30.85546875" customWidth="1"/>
    <col min="6" max="6" width="80" customWidth="1"/>
    <col min="7" max="7" width="78" customWidth="1"/>
    <col min="8" max="8" width="149.28515625" style="34" hidden="1" customWidth="1"/>
    <col min="9" max="9" width="9.140625" customWidth="1"/>
  </cols>
  <sheetData>
    <row r="1" spans="1:8" ht="23.25">
      <c r="A1" s="29" t="s">
        <v>250</v>
      </c>
      <c r="B1" s="48" t="s">
        <v>198</v>
      </c>
      <c r="C1" s="47" t="s">
        <v>199</v>
      </c>
      <c r="D1" s="55"/>
      <c r="E1" s="55"/>
      <c r="F1" s="48" t="s">
        <v>199</v>
      </c>
      <c r="G1" s="31"/>
      <c r="H1"/>
    </row>
    <row r="2" spans="1:8" ht="21">
      <c r="A2" s="7" t="s">
        <v>5</v>
      </c>
      <c r="B2" s="13" t="s">
        <v>7</v>
      </c>
      <c r="C2" s="13" t="s">
        <v>7</v>
      </c>
      <c r="D2" s="10" t="s">
        <v>251</v>
      </c>
      <c r="E2" s="10" t="s">
        <v>252</v>
      </c>
      <c r="F2" s="10"/>
      <c r="G2" s="1"/>
      <c r="H2"/>
    </row>
    <row r="3" spans="1:8" ht="31.15" customHeight="1">
      <c r="A3" s="8" t="s">
        <v>8</v>
      </c>
      <c r="B3" s="15"/>
      <c r="C3" s="15"/>
      <c r="D3" s="11" t="s">
        <v>253</v>
      </c>
      <c r="E3" s="11"/>
      <c r="F3" s="11" t="s">
        <v>9</v>
      </c>
      <c r="G3" s="1"/>
      <c r="H3"/>
    </row>
    <row r="4" spans="1:8" ht="21">
      <c r="A4" s="8" t="s">
        <v>11</v>
      </c>
      <c r="B4" s="15"/>
      <c r="C4" s="15"/>
      <c r="D4" s="11" t="s">
        <v>253</v>
      </c>
      <c r="E4" s="11"/>
      <c r="F4" s="11" t="s">
        <v>169</v>
      </c>
      <c r="G4" s="2"/>
      <c r="H4"/>
    </row>
    <row r="5" spans="1:8" ht="21">
      <c r="A5" s="8" t="s">
        <v>14</v>
      </c>
      <c r="B5" s="15"/>
      <c r="C5" s="15"/>
      <c r="D5" s="11" t="s">
        <v>253</v>
      </c>
      <c r="E5" s="11"/>
      <c r="F5" s="23"/>
      <c r="G5" s="1"/>
      <c r="H5"/>
    </row>
    <row r="6" spans="1:8" ht="21">
      <c r="A6" s="8" t="s">
        <v>16</v>
      </c>
      <c r="B6" s="15">
        <v>600</v>
      </c>
      <c r="C6" s="15">
        <v>600</v>
      </c>
      <c r="D6" s="11" t="s">
        <v>254</v>
      </c>
      <c r="E6" s="11"/>
      <c r="F6" s="23" t="s">
        <v>170</v>
      </c>
      <c r="G6" s="1"/>
      <c r="H6"/>
    </row>
    <row r="7" spans="1:8" ht="21">
      <c r="A7" s="8" t="s">
        <v>18</v>
      </c>
      <c r="B7" s="15"/>
      <c r="C7" s="15"/>
      <c r="D7" s="11"/>
      <c r="E7" s="11"/>
      <c r="F7" s="23" t="s">
        <v>19</v>
      </c>
      <c r="G7" s="1"/>
      <c r="H7"/>
    </row>
    <row r="8" spans="1:8" ht="21">
      <c r="A8" s="8" t="s">
        <v>20</v>
      </c>
      <c r="B8" s="15">
        <v>60</v>
      </c>
      <c r="C8" s="15">
        <v>60</v>
      </c>
      <c r="D8" s="11" t="s">
        <v>255</v>
      </c>
      <c r="E8" s="11"/>
      <c r="F8" s="23"/>
      <c r="G8" s="1"/>
      <c r="H8"/>
    </row>
    <row r="9" spans="1:8" ht="21">
      <c r="A9" s="8" t="s">
        <v>21</v>
      </c>
      <c r="B9" s="15">
        <v>300</v>
      </c>
      <c r="C9" s="15">
        <v>300</v>
      </c>
      <c r="D9" s="11" t="s">
        <v>256</v>
      </c>
      <c r="E9" s="11"/>
      <c r="F9" s="23" t="s">
        <v>257</v>
      </c>
      <c r="G9" s="1"/>
      <c r="H9"/>
    </row>
    <row r="10" spans="1:8" ht="21">
      <c r="A10" s="8" t="s">
        <v>26</v>
      </c>
      <c r="B10" s="15">
        <v>26976</v>
      </c>
      <c r="C10" s="15">
        <v>22056</v>
      </c>
      <c r="D10" s="11"/>
      <c r="E10" s="11"/>
      <c r="F10" s="23" t="s">
        <v>258</v>
      </c>
      <c r="G10" s="1"/>
      <c r="H10"/>
    </row>
    <row r="11" spans="1:8" ht="21">
      <c r="A11" s="8" t="s">
        <v>28</v>
      </c>
      <c r="B11" s="41">
        <v>1610</v>
      </c>
      <c r="C11" s="41">
        <v>2500</v>
      </c>
      <c r="D11" s="56"/>
      <c r="E11" s="56"/>
      <c r="F11" s="23" t="s">
        <v>171</v>
      </c>
      <c r="G11" s="1"/>
      <c r="H11"/>
    </row>
    <row r="12" spans="1:8" ht="21">
      <c r="A12" s="8" t="s">
        <v>37</v>
      </c>
      <c r="B12" s="15">
        <v>15500</v>
      </c>
      <c r="C12" s="15">
        <v>12250</v>
      </c>
      <c r="D12" s="11"/>
      <c r="E12" s="11"/>
      <c r="F12" s="23" t="s">
        <v>38</v>
      </c>
      <c r="G12" s="1"/>
      <c r="H12"/>
    </row>
    <row r="13" spans="1:8" ht="21">
      <c r="A13" s="8" t="s">
        <v>40</v>
      </c>
      <c r="B13" s="15"/>
      <c r="C13" s="15"/>
      <c r="D13" s="11"/>
      <c r="E13" s="11"/>
      <c r="F13" s="23" t="s">
        <v>259</v>
      </c>
      <c r="G13" s="1"/>
      <c r="H13"/>
    </row>
    <row r="14" spans="1:8" ht="21">
      <c r="A14" s="8" t="s">
        <v>42</v>
      </c>
      <c r="B14" s="15">
        <v>3000</v>
      </c>
      <c r="C14" s="15">
        <v>3000</v>
      </c>
      <c r="D14" s="11" t="s">
        <v>215</v>
      </c>
      <c r="E14" s="11"/>
      <c r="F14" s="23" t="s">
        <v>43</v>
      </c>
      <c r="G14" s="1"/>
      <c r="H14"/>
    </row>
    <row r="15" spans="1:8" ht="21">
      <c r="A15" s="8" t="s">
        <v>44</v>
      </c>
      <c r="B15" s="15"/>
      <c r="C15" s="15"/>
      <c r="D15" s="11"/>
      <c r="E15" s="11"/>
      <c r="F15" s="23"/>
      <c r="G15" s="1"/>
      <c r="H15"/>
    </row>
    <row r="16" spans="1:8" ht="21">
      <c r="A16" s="8" t="s">
        <v>46</v>
      </c>
      <c r="B16" s="15"/>
      <c r="C16" s="15"/>
      <c r="D16" s="11"/>
      <c r="E16" s="11"/>
      <c r="F16" s="23"/>
      <c r="G16" s="1"/>
      <c r="H16"/>
    </row>
    <row r="17" spans="1:8" ht="21">
      <c r="A17" s="8" t="s">
        <v>48</v>
      </c>
      <c r="B17" s="15"/>
      <c r="C17" s="15"/>
      <c r="D17" s="11"/>
      <c r="E17" s="11"/>
      <c r="F17" s="23"/>
      <c r="G17" s="1"/>
      <c r="H17"/>
    </row>
    <row r="18" spans="1:8" ht="21">
      <c r="A18" s="8" t="s">
        <v>50</v>
      </c>
      <c r="B18" s="15"/>
      <c r="C18" s="15"/>
      <c r="D18" s="11"/>
      <c r="E18" s="11"/>
      <c r="F18" s="23"/>
      <c r="G18" s="1"/>
      <c r="H18"/>
    </row>
    <row r="19" spans="1:8" ht="21">
      <c r="A19" s="8" t="s">
        <v>52</v>
      </c>
      <c r="B19" s="15">
        <v>22000</v>
      </c>
      <c r="C19" s="15">
        <v>18000</v>
      </c>
      <c r="D19" s="11" t="s">
        <v>260</v>
      </c>
      <c r="E19" s="11"/>
      <c r="F19" s="23" t="s">
        <v>53</v>
      </c>
      <c r="G19" s="1"/>
      <c r="H19"/>
    </row>
    <row r="20" spans="1:8" ht="21">
      <c r="A20" s="8" t="s">
        <v>59</v>
      </c>
      <c r="B20" s="15">
        <v>27326</v>
      </c>
      <c r="C20" s="15"/>
      <c r="D20" s="11"/>
      <c r="E20" s="11"/>
      <c r="F20" s="23"/>
      <c r="G20" s="1"/>
      <c r="H20"/>
    </row>
    <row r="21" spans="1:8" ht="21">
      <c r="A21" s="8" t="s">
        <v>77</v>
      </c>
      <c r="B21" s="15">
        <v>3500</v>
      </c>
      <c r="C21" s="15">
        <v>3500</v>
      </c>
      <c r="D21" s="11"/>
      <c r="E21" s="11"/>
      <c r="F21" s="23"/>
      <c r="G21" s="1"/>
      <c r="H21"/>
    </row>
    <row r="22" spans="1:8" ht="21">
      <c r="A22" s="8" t="s">
        <v>79</v>
      </c>
      <c r="B22" s="41">
        <v>45000</v>
      </c>
      <c r="C22" s="41">
        <v>40512.300000000003</v>
      </c>
      <c r="D22" s="56"/>
      <c r="E22" s="56"/>
      <c r="F22" s="23"/>
      <c r="G22" s="1"/>
      <c r="H22"/>
    </row>
    <row r="23" spans="1:8" ht="21">
      <c r="A23" s="8" t="s">
        <v>82</v>
      </c>
      <c r="B23" s="15"/>
      <c r="C23" s="15"/>
      <c r="D23" s="11"/>
      <c r="E23" s="11"/>
      <c r="F23" s="23" t="s">
        <v>261</v>
      </c>
      <c r="G23" s="1"/>
      <c r="H23"/>
    </row>
    <row r="24" spans="1:8" ht="21">
      <c r="A24" s="8" t="s">
        <v>85</v>
      </c>
      <c r="B24" s="15">
        <v>8500</v>
      </c>
      <c r="C24" s="15">
        <v>8500</v>
      </c>
      <c r="D24" s="11"/>
      <c r="E24" s="11"/>
      <c r="F24" s="23"/>
      <c r="G24" s="1"/>
      <c r="H24"/>
    </row>
    <row r="25" spans="1:8" ht="21">
      <c r="A25" s="8" t="s">
        <v>87</v>
      </c>
      <c r="B25" s="44">
        <v>0</v>
      </c>
      <c r="C25" s="44">
        <v>0</v>
      </c>
      <c r="D25" s="57"/>
      <c r="E25" s="57"/>
      <c r="F25" s="43" t="s">
        <v>88</v>
      </c>
      <c r="G25" s="1"/>
      <c r="H25"/>
    </row>
    <row r="26" spans="1:8" ht="21">
      <c r="A26" s="9" t="s">
        <v>90</v>
      </c>
      <c r="B26" s="15">
        <v>16000</v>
      </c>
      <c r="C26" s="42">
        <v>14352</v>
      </c>
      <c r="D26" s="58"/>
      <c r="E26" s="58"/>
      <c r="F26" s="23"/>
      <c r="G26" s="1"/>
      <c r="H26"/>
    </row>
    <row r="27" spans="1:8" ht="21">
      <c r="A27" s="9" t="s">
        <v>91</v>
      </c>
      <c r="B27" s="15"/>
      <c r="C27" s="17"/>
      <c r="D27" s="59"/>
      <c r="E27" s="59"/>
      <c r="F27" s="23" t="s">
        <v>92</v>
      </c>
      <c r="G27" s="1"/>
      <c r="H27"/>
    </row>
    <row r="28" spans="1:8" ht="21">
      <c r="A28" s="8" t="s">
        <v>94</v>
      </c>
      <c r="B28" s="15">
        <v>4000</v>
      </c>
      <c r="C28" s="15">
        <v>3500</v>
      </c>
      <c r="D28" s="11"/>
      <c r="E28" s="11"/>
      <c r="F28" s="23"/>
      <c r="G28" s="1"/>
      <c r="H28"/>
    </row>
    <row r="29" spans="1:8" ht="21">
      <c r="A29" s="8" t="s">
        <v>96</v>
      </c>
      <c r="B29" s="15"/>
      <c r="C29" s="15"/>
      <c r="D29" s="11"/>
      <c r="E29" s="11"/>
      <c r="F29" s="23"/>
      <c r="G29" s="1"/>
      <c r="H29"/>
    </row>
    <row r="30" spans="1:8" ht="21">
      <c r="A30" s="8" t="s">
        <v>57</v>
      </c>
      <c r="B30" s="15">
        <v>4000</v>
      </c>
      <c r="C30" s="15">
        <v>3800</v>
      </c>
      <c r="D30" s="11"/>
      <c r="E30" s="11"/>
      <c r="F30" s="23"/>
      <c r="G30" s="1"/>
      <c r="H30"/>
    </row>
    <row r="31" spans="1:8" ht="21">
      <c r="A31" s="36" t="s">
        <v>109</v>
      </c>
      <c r="B31" s="15">
        <v>700</v>
      </c>
      <c r="C31" s="15">
        <v>700</v>
      </c>
      <c r="D31" s="11"/>
      <c r="E31" s="11"/>
      <c r="F31" s="23"/>
      <c r="G31" s="1"/>
      <c r="H31"/>
    </row>
    <row r="32" spans="1:8" ht="21">
      <c r="A32" s="37" t="s">
        <v>111</v>
      </c>
      <c r="B32" s="15"/>
      <c r="C32" s="15"/>
      <c r="D32" s="11"/>
      <c r="E32" s="11"/>
      <c r="F32" s="23" t="s">
        <v>112</v>
      </c>
      <c r="G32" s="1"/>
      <c r="H32"/>
    </row>
    <row r="33" spans="1:8" ht="21">
      <c r="A33" s="37" t="s">
        <v>113</v>
      </c>
      <c r="B33" s="15"/>
      <c r="C33" s="15"/>
      <c r="D33" s="11"/>
      <c r="E33" s="11"/>
      <c r="F33" s="23" t="s">
        <v>114</v>
      </c>
      <c r="G33" s="1"/>
      <c r="H33"/>
    </row>
    <row r="34" spans="1:8" ht="21">
      <c r="A34" s="37" t="s">
        <v>115</v>
      </c>
      <c r="B34" s="15"/>
      <c r="C34" s="15"/>
      <c r="D34" s="11"/>
      <c r="E34" s="11"/>
      <c r="F34" s="23" t="s">
        <v>116</v>
      </c>
      <c r="G34" s="1"/>
      <c r="H34"/>
    </row>
    <row r="35" spans="1:8" ht="21">
      <c r="A35" s="37" t="s">
        <v>117</v>
      </c>
      <c r="B35" s="15"/>
      <c r="C35" s="15"/>
      <c r="D35" s="11"/>
      <c r="E35" s="11"/>
      <c r="F35" s="23" t="s">
        <v>118</v>
      </c>
      <c r="G35" s="1"/>
      <c r="H35"/>
    </row>
    <row r="36" spans="1:8" ht="21">
      <c r="A36" s="37" t="s">
        <v>119</v>
      </c>
      <c r="B36" s="15"/>
      <c r="C36" s="15"/>
      <c r="D36" s="11"/>
      <c r="E36" s="11"/>
      <c r="F36" s="23" t="s">
        <v>120</v>
      </c>
      <c r="G36" s="1"/>
      <c r="H36"/>
    </row>
    <row r="37" spans="1:8" ht="21">
      <c r="A37" s="36" t="s">
        <v>121</v>
      </c>
      <c r="B37" s="15">
        <v>200</v>
      </c>
      <c r="C37" s="15">
        <v>200</v>
      </c>
      <c r="D37" s="11"/>
      <c r="E37" s="11"/>
      <c r="F37" s="23" t="s">
        <v>122</v>
      </c>
      <c r="G37" s="1"/>
      <c r="H37"/>
    </row>
    <row r="38" spans="1:8" ht="21">
      <c r="A38" s="36" t="s">
        <v>124</v>
      </c>
      <c r="B38" s="15">
        <v>200</v>
      </c>
      <c r="C38" s="15">
        <v>200</v>
      </c>
      <c r="D38" s="11"/>
      <c r="E38" s="11"/>
      <c r="F38" s="23" t="s">
        <v>125</v>
      </c>
      <c r="G38" s="1"/>
      <c r="H38"/>
    </row>
    <row r="39" spans="1:8" ht="21">
      <c r="A39" s="37" t="s">
        <v>127</v>
      </c>
      <c r="B39" s="15"/>
      <c r="C39" s="15"/>
      <c r="D39" s="11"/>
      <c r="E39" s="11"/>
      <c r="F39" s="38">
        <v>6.18</v>
      </c>
      <c r="G39" s="1"/>
      <c r="H39"/>
    </row>
    <row r="40" spans="1:8" ht="21">
      <c r="A40" s="37" t="s">
        <v>128</v>
      </c>
      <c r="B40" s="15"/>
      <c r="C40" s="15"/>
      <c r="D40" s="11"/>
      <c r="E40" s="11"/>
      <c r="F40" s="38">
        <v>6.18</v>
      </c>
      <c r="G40" s="1"/>
      <c r="H40"/>
    </row>
    <row r="41" spans="1:8" ht="21">
      <c r="A41" s="37" t="s">
        <v>129</v>
      </c>
      <c r="B41" s="15"/>
      <c r="C41" s="15"/>
      <c r="D41" s="11"/>
      <c r="E41" s="11"/>
      <c r="F41" s="38">
        <v>9.34</v>
      </c>
      <c r="G41" s="1"/>
      <c r="H41"/>
    </row>
    <row r="42" spans="1:8" ht="21">
      <c r="A42" s="35" t="s">
        <v>130</v>
      </c>
      <c r="B42" s="15">
        <v>4800</v>
      </c>
      <c r="C42" s="15">
        <v>3500</v>
      </c>
      <c r="D42" s="11"/>
      <c r="E42" s="11"/>
      <c r="F42" s="23"/>
      <c r="G42" s="1"/>
      <c r="H42"/>
    </row>
    <row r="43" spans="1:8" ht="21">
      <c r="A43" s="35" t="s">
        <v>132</v>
      </c>
      <c r="B43" s="15">
        <v>4500</v>
      </c>
      <c r="C43" s="15">
        <v>3400</v>
      </c>
      <c r="D43" s="11"/>
      <c r="E43" s="11"/>
      <c r="F43" s="23" t="s">
        <v>133</v>
      </c>
      <c r="G43" s="1"/>
      <c r="H43"/>
    </row>
    <row r="44" spans="1:8" ht="21">
      <c r="A44" s="35" t="s">
        <v>134</v>
      </c>
      <c r="B44" s="41">
        <v>5500</v>
      </c>
      <c r="C44" s="41">
        <v>4779</v>
      </c>
      <c r="D44" s="56"/>
      <c r="E44" s="56"/>
      <c r="F44" s="23" t="s">
        <v>135</v>
      </c>
      <c r="G44" s="1"/>
      <c r="H44"/>
    </row>
    <row r="45" spans="1:8" ht="21">
      <c r="A45" s="8" t="s">
        <v>137</v>
      </c>
      <c r="B45" s="41"/>
      <c r="C45" s="41"/>
      <c r="D45" s="56"/>
      <c r="E45" s="56"/>
      <c r="F45" s="23" t="s">
        <v>138</v>
      </c>
      <c r="G45" s="1"/>
      <c r="H45"/>
    </row>
    <row r="46" spans="1:8" ht="21">
      <c r="A46" s="35" t="s">
        <v>145</v>
      </c>
      <c r="B46" s="15"/>
      <c r="C46" s="15"/>
      <c r="D46" s="11"/>
      <c r="E46" s="11"/>
      <c r="F46" s="23" t="s">
        <v>262</v>
      </c>
      <c r="G46" s="1"/>
      <c r="H46"/>
    </row>
    <row r="47" spans="1:8" ht="21">
      <c r="A47" s="8" t="s">
        <v>147</v>
      </c>
      <c r="B47" s="15"/>
      <c r="C47" s="15"/>
      <c r="D47" s="11"/>
      <c r="E47" s="11"/>
      <c r="F47" s="23" t="s">
        <v>178</v>
      </c>
      <c r="G47" s="1"/>
      <c r="H47"/>
    </row>
    <row r="48" spans="1:8" ht="21">
      <c r="A48" s="35" t="s">
        <v>150</v>
      </c>
      <c r="B48" s="15"/>
      <c r="C48" s="15"/>
      <c r="D48" s="11"/>
      <c r="E48" s="11"/>
      <c r="F48" s="11" t="s">
        <v>151</v>
      </c>
      <c r="G48" s="1"/>
      <c r="H48"/>
    </row>
    <row r="49" spans="1:9" ht="21">
      <c r="A49" s="35" t="s">
        <v>152</v>
      </c>
      <c r="B49" s="15"/>
      <c r="C49" s="15"/>
      <c r="D49" s="11"/>
      <c r="E49" s="11"/>
      <c r="F49" s="23"/>
      <c r="G49" s="1"/>
      <c r="H49"/>
    </row>
    <row r="50" spans="1:9" ht="21">
      <c r="A50" s="8" t="s">
        <v>154</v>
      </c>
      <c r="B50" s="15"/>
      <c r="C50" s="15"/>
      <c r="D50" s="11"/>
      <c r="E50" s="11"/>
      <c r="F50" s="23"/>
      <c r="G50" s="1"/>
      <c r="H50"/>
    </row>
    <row r="51" spans="1:9" ht="21">
      <c r="A51" s="8" t="s">
        <v>263</v>
      </c>
      <c r="B51" s="15">
        <v>1000</v>
      </c>
      <c r="C51" s="15">
        <v>1000</v>
      </c>
      <c r="D51" s="11"/>
      <c r="E51" s="11"/>
      <c r="F51" s="23"/>
      <c r="G51" s="1"/>
      <c r="H51"/>
    </row>
    <row r="52" spans="1:9" ht="21">
      <c r="A52" s="8" t="s">
        <v>157</v>
      </c>
      <c r="B52" s="15"/>
      <c r="C52" s="15"/>
      <c r="D52" s="11"/>
      <c r="E52" s="11"/>
      <c r="F52" s="23"/>
      <c r="G52" s="1"/>
      <c r="H52"/>
    </row>
    <row r="53" spans="1:9" ht="21">
      <c r="A53" s="8" t="s">
        <v>159</v>
      </c>
      <c r="B53" s="15"/>
      <c r="C53" s="15"/>
      <c r="D53" s="11"/>
      <c r="E53" s="11"/>
      <c r="F53" s="23"/>
      <c r="G53" s="1"/>
      <c r="H53"/>
    </row>
    <row r="54" spans="1:9" ht="21">
      <c r="A54" s="8" t="s">
        <v>161</v>
      </c>
      <c r="B54" s="15"/>
      <c r="C54" s="15"/>
      <c r="D54" s="11"/>
      <c r="E54" s="11"/>
      <c r="F54" s="23"/>
      <c r="G54" s="1"/>
      <c r="H54"/>
    </row>
    <row r="55" spans="1:9" ht="21">
      <c r="A55" s="8" t="s">
        <v>162</v>
      </c>
      <c r="B55" s="15"/>
      <c r="C55" s="15"/>
      <c r="D55" s="11"/>
      <c r="E55" s="11"/>
      <c r="F55" s="23"/>
      <c r="G55" s="1"/>
      <c r="H55"/>
    </row>
    <row r="56" spans="1:9" ht="21">
      <c r="A56" s="7" t="s">
        <v>164</v>
      </c>
      <c r="B56" s="19">
        <f>SUM(B3:B55)</f>
        <v>195272</v>
      </c>
      <c r="C56" s="19">
        <f>SUM(C3:C55)</f>
        <v>146709.29999999999</v>
      </c>
      <c r="D56" s="60"/>
      <c r="E56" s="60"/>
      <c r="F56" s="24"/>
      <c r="G56" s="1"/>
      <c r="H56"/>
    </row>
    <row r="57" spans="1:9" ht="21">
      <c r="A57" s="7"/>
      <c r="B57" s="21"/>
      <c r="C57" s="21"/>
      <c r="D57" s="61"/>
      <c r="E57" s="61"/>
      <c r="F57" s="25"/>
      <c r="G57" s="1"/>
      <c r="H57"/>
    </row>
    <row r="58" spans="1:9" ht="21">
      <c r="A58" s="3" t="s">
        <v>165</v>
      </c>
      <c r="B58" s="1"/>
      <c r="C58" s="1"/>
      <c r="D58" s="1"/>
      <c r="E58" s="1"/>
      <c r="F58" s="4"/>
      <c r="G58" s="1"/>
      <c r="H58" s="32"/>
      <c r="I58" s="1"/>
    </row>
    <row r="59" spans="1:9" ht="21">
      <c r="A59" s="6" t="s">
        <v>166</v>
      </c>
      <c r="B59" s="1"/>
      <c r="C59" s="1"/>
      <c r="D59" s="1"/>
      <c r="E59" s="1"/>
      <c r="F59" s="4"/>
      <c r="G59" s="1"/>
      <c r="H59" s="32"/>
      <c r="I59" s="1"/>
    </row>
    <row r="60" spans="1:9" ht="21">
      <c r="A60" s="1"/>
      <c r="B60" s="1"/>
      <c r="C60" s="1"/>
      <c r="D60" s="1"/>
      <c r="E60" s="1"/>
      <c r="F60" s="4"/>
      <c r="G60" s="1"/>
      <c r="H60" s="33"/>
      <c r="I60" s="1"/>
    </row>
    <row r="61" spans="1:9" ht="21">
      <c r="A61" s="1"/>
      <c r="B61" s="1"/>
      <c r="C61" s="1"/>
      <c r="D61" s="1"/>
      <c r="E61" s="1"/>
      <c r="F61" s="4"/>
      <c r="G61" s="1"/>
      <c r="H61" s="32"/>
      <c r="I61" s="1"/>
    </row>
    <row r="62" spans="1:9">
      <c r="F62" s="5"/>
    </row>
    <row r="63" spans="1:9">
      <c r="F63" s="5"/>
    </row>
    <row r="65" spans="1:6">
      <c r="A65" t="s">
        <v>167</v>
      </c>
      <c r="F65" s="5"/>
    </row>
    <row r="66" spans="1:6">
      <c r="F66" s="5"/>
    </row>
  </sheetData>
  <pageMargins left="0.25" right="0.25" top="0.75" bottom="0.75" header="0.3" footer="0.3"/>
  <pageSetup paperSize="3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Spellmeyer</dc:creator>
  <cp:keywords/>
  <dc:description/>
  <cp:lastModifiedBy/>
  <cp:revision/>
  <dcterms:created xsi:type="dcterms:W3CDTF">2025-11-21T13:52:03Z</dcterms:created>
  <dcterms:modified xsi:type="dcterms:W3CDTF">2026-04-06T18:44:32Z</dcterms:modified>
  <cp:category/>
  <cp:contentStatus/>
</cp:coreProperties>
</file>