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UD_223f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Views>
    <sheetView workbookViewId="0"/>
  </sheetViews>
  <sheetFormatPr defaultRowHeight="15"/>
  <cols>
    <col min="1" max="1" width="52" customWidth="1"/>
    <col min="2" max="2" width="24" customWidth="1"/>
  </cols>
  <sheetData>
    <row r="1">
      <c r="A1" t="inlineStr">
        <is>
          <t>HUD 223(f) Underwriting Worksheet v1</t>
        </is>
      </c>
      <c r="B1" t="inlineStr">
        <is>
          <t>Input/Value</t>
        </is>
      </c>
    </row>
    <row r="3">
      <c r="A3" t="inlineStr">
        <is>
          <t>INPUTS</t>
        </is>
      </c>
    </row>
    <row r="4">
      <c r="A4" t="inlineStr">
        <is>
          <t>Gross Potential Rent (Annual)</t>
        </is>
      </c>
      <c r="B4" s="1">
        <v>2500000</v>
      </c>
    </row>
    <row r="5">
      <c r="A5" t="inlineStr">
        <is>
          <t>Other Income (Annual)</t>
        </is>
      </c>
      <c r="B5" s="1">
        <v>120000</v>
      </c>
    </row>
    <row r="6">
      <c r="A6" t="inlineStr">
        <is>
          <t>Vacancy &amp; Collection Loss %</t>
        </is>
      </c>
      <c r="B6">
        <v>0.05</v>
      </c>
    </row>
    <row r="7">
      <c r="A7" t="inlineStr">
        <is>
          <t>Payroll</t>
        </is>
      </c>
      <c r="B7" s="1">
        <v>180000</v>
      </c>
    </row>
    <row r="8">
      <c r="A8" t="inlineStr">
        <is>
          <t>Repairs &amp; Maintenance</t>
        </is>
      </c>
      <c r="B8" s="1">
        <v>220000</v>
      </c>
    </row>
    <row r="9">
      <c r="A9" t="inlineStr">
        <is>
          <t>Management Fee</t>
        </is>
      </c>
      <c r="B9" s="1">
        <v>120000</v>
      </c>
    </row>
    <row r="10">
      <c r="A10" t="inlineStr">
        <is>
          <t>Utilities</t>
        </is>
      </c>
      <c r="B10" s="1">
        <v>260000</v>
      </c>
    </row>
    <row r="11">
      <c r="A11" t="inlineStr">
        <is>
          <t>Insurance</t>
        </is>
      </c>
      <c r="B11" s="1">
        <v>140000</v>
      </c>
    </row>
    <row r="12">
      <c r="A12" t="inlineStr">
        <is>
          <t>Taxes</t>
        </is>
      </c>
      <c r="B12" s="1">
        <v>300000</v>
      </c>
    </row>
    <row r="13">
      <c r="A13" t="inlineStr">
        <is>
          <t>Admin/Marketing</t>
        </is>
      </c>
      <c r="B13" s="1">
        <v>70000</v>
      </c>
    </row>
    <row r="14">
      <c r="A14" t="inlineStr">
        <is>
          <t>Contract Services</t>
        </is>
      </c>
      <c r="B14" s="1">
        <v>95000</v>
      </c>
    </row>
    <row r="15">
      <c r="A15" t="inlineStr">
        <is>
          <t>Replacement Reserve</t>
        </is>
      </c>
      <c r="B15" s="1">
        <v>80000</v>
      </c>
    </row>
    <row r="16">
      <c r="A16" t="inlineStr">
        <is>
          <t>Other Operating Expense</t>
        </is>
      </c>
      <c r="B16" s="1">
        <v>50000</v>
      </c>
    </row>
    <row r="17">
      <c r="A17" t="inlineStr">
        <is>
          <t>Interest Rate %</t>
        </is>
      </c>
      <c r="B17">
        <v>0.055</v>
      </c>
    </row>
    <row r="18">
      <c r="A18" t="inlineStr">
        <is>
          <t>Amortization (years)</t>
        </is>
      </c>
      <c r="B18">
        <v>35</v>
      </c>
    </row>
    <row r="19">
      <c r="A19" t="inlineStr">
        <is>
          <t>DSCR Requirement</t>
        </is>
      </c>
      <c r="B19">
        <v>1.176</v>
      </c>
    </row>
    <row r="20">
      <c r="A20" t="inlineStr">
        <is>
          <t>Mortgage Constant</t>
        </is>
      </c>
      <c r="B20">
        <v>0.064</v>
      </c>
    </row>
    <row r="21">
      <c r="A21" t="inlineStr">
        <is>
          <t>LTV Limit %</t>
        </is>
      </c>
      <c r="B21">
        <v>0.85</v>
      </c>
    </row>
    <row r="22">
      <c r="A22" t="inlineStr">
        <is>
          <t>Appraised Value</t>
        </is>
      </c>
      <c r="B22" s="1">
        <v>30000000</v>
      </c>
    </row>
    <row r="23">
      <c r="A23" t="inlineStr">
        <is>
          <t>Program/Statutory Cap</t>
        </is>
      </c>
      <c r="B23" s="1">
        <v>25000000</v>
      </c>
    </row>
    <row r="25">
      <c r="A25" t="inlineStr">
        <is>
          <t>CALCULATIONS</t>
        </is>
      </c>
    </row>
    <row r="27">
      <c r="A27" t="inlineStr">
        <is>
          <t>Total Potential Gross Income</t>
        </is>
      </c>
      <c r="B27" s="1">
        <f>B4+B5</f>
        <v>0</v>
      </c>
    </row>
    <row r="28">
      <c r="A28" t="inlineStr">
        <is>
          <t>Vacancy &amp; Collection Loss $</t>
        </is>
      </c>
      <c r="B28" s="1">
        <f>B27*B6</f>
        <v>0</v>
      </c>
    </row>
    <row r="29">
      <c r="A29" t="inlineStr">
        <is>
          <t>Effective Gross Income (EGI)</t>
        </is>
      </c>
      <c r="B29" s="1">
        <f>B27-B28</f>
        <v>0</v>
      </c>
    </row>
    <row r="30">
      <c r="A30" t="inlineStr">
        <is>
          <t>Total Underwritten Operating Expenses</t>
        </is>
      </c>
      <c r="B30" s="1">
        <f>SUM(B7:B16)</f>
        <v>0</v>
      </c>
    </row>
    <row r="31">
      <c r="A31" t="inlineStr">
        <is>
          <t>Underwritten NOI</t>
        </is>
      </c>
      <c r="B31" s="1">
        <f>B29-B30</f>
        <v>0</v>
      </c>
    </row>
    <row r="32">
      <c r="A32" t="inlineStr">
        <is>
          <t>Max Annual Debt Service (by DSCR)</t>
        </is>
      </c>
      <c r="B32" s="1">
        <f>B31/B19</f>
        <v>0</v>
      </c>
    </row>
    <row r="33">
      <c r="A33" t="inlineStr">
        <is>
          <t>Max Loan by DSCR</t>
        </is>
      </c>
      <c r="B33" s="1">
        <f>B32/B20</f>
        <v>0</v>
      </c>
    </row>
    <row r="34">
      <c r="A34" t="inlineStr">
        <is>
          <t>Max Loan by LTV</t>
        </is>
      </c>
      <c r="B34" s="1">
        <f>B22*B21</f>
        <v>0</v>
      </c>
    </row>
    <row r="35">
      <c r="A35" t="inlineStr">
        <is>
          <t>Final Loan Sizing</t>
        </is>
      </c>
      <c r="B35" s="1">
        <f>MIN(B33,B34,B23)</f>
        <v>0</v>
      </c>
    </row>
    <row r="37">
      <c r="A37" t="inlineStr">
        <is>
          <t>Constraint Driver (manual check)</t>
        </is>
      </c>
      <c r="B37" t="inlineStr">
        <is>
          <t>DSCR / LTV / Cap</t>
        </is>
      </c>
    </row>
  </sheetData>
</worksheet>
</file>